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44" activeTab="48"/>
  </bookViews>
  <sheets>
    <sheet name="Коллективная 16" sheetId="1" r:id="rId1"/>
    <sheet name="Коллективная 20" sheetId="2" r:id="rId2"/>
    <sheet name="Коллективная 22" sheetId="3" r:id="rId3"/>
    <sheet name="Коллективная 24" sheetId="4" r:id="rId4"/>
    <sheet name="Коллективная 24а" sheetId="5" r:id="rId5"/>
    <sheet name="Коллективная 26" sheetId="6" r:id="rId6"/>
    <sheet name="Коллективная 26а" sheetId="7" r:id="rId7"/>
    <sheet name="Коллективная 28" sheetId="8" r:id="rId8"/>
    <sheet name="Коллективная 30" sheetId="9" r:id="rId9"/>
    <sheet name="Ногинское шоссе 3" sheetId="10" r:id="rId10"/>
    <sheet name="Ногинское шоссе 3а" sheetId="11" r:id="rId11"/>
    <sheet name="Ногинское шоссе 5" sheetId="12" r:id="rId12"/>
    <sheet name="Ногинское шоссе 7" sheetId="13" r:id="rId13"/>
    <sheet name="Ногинское шоссе 7а" sheetId="14" r:id="rId14"/>
    <sheet name="Ногинское шоссе 13" sheetId="15" r:id="rId15"/>
    <sheet name="Ногинское шоссе 15" sheetId="16" r:id="rId16"/>
    <sheet name="Ногинское шоссе 17" sheetId="17" r:id="rId17"/>
    <sheet name="Ногинское шоссе 19" sheetId="18" r:id="rId18"/>
    <sheet name="Ногинское шоссе 21а" sheetId="19" r:id="rId19"/>
    <sheet name="Социалистическая 16" sheetId="20" r:id="rId20"/>
    <sheet name="Социалистическая 16а" sheetId="21" r:id="rId21"/>
    <sheet name="Социалистическая 18" sheetId="22" r:id="rId22"/>
    <sheet name="Социалистическая 18а" sheetId="23" r:id="rId23"/>
    <sheet name="Социалистическая 18б" sheetId="24" r:id="rId24"/>
    <sheet name="Социалистическая 19" sheetId="25" r:id="rId25"/>
    <sheet name="Социалистическая 19а" sheetId="26" r:id="rId26"/>
    <sheet name="Социалистическая 20" sheetId="27" r:id="rId27"/>
    <sheet name="Социалистическая 21а" sheetId="28" r:id="rId28"/>
    <sheet name="Социалистическая 22-11" sheetId="29" r:id="rId29"/>
    <sheet name="Социалистическая 23а" sheetId="30" r:id="rId30"/>
    <sheet name="Сталеваров 1-18" sheetId="31" r:id="rId31"/>
    <sheet name="Сталеваров 2" sheetId="32" r:id="rId32"/>
    <sheet name="Сталеваров 3" sheetId="33" r:id="rId33"/>
    <sheet name="Сталеваров 4" sheetId="34" r:id="rId34"/>
    <sheet name="Сталеваров 4а" sheetId="35" r:id="rId35"/>
    <sheet name="Сталеваров 4б" sheetId="36" r:id="rId36"/>
    <sheet name="Сталеваров 4в" sheetId="37" r:id="rId37"/>
    <sheet name="Сталеваров 5" sheetId="38" r:id="rId38"/>
    <sheet name="Сталеваров 5а" sheetId="39" r:id="rId39"/>
    <sheet name="Сталеваров 6б" sheetId="40" r:id="rId40"/>
    <sheet name="Сталеваров 7" sheetId="41" r:id="rId41"/>
    <sheet name="Сталеваров 7а" sheetId="42" r:id="rId42"/>
    <sheet name="Сталеваров 8" sheetId="43" r:id="rId43"/>
    <sheet name="Сталеваров 8а" sheetId="44" r:id="rId44"/>
    <sheet name="Сталеваров 9" sheetId="45" r:id="rId45"/>
    <sheet name="Сталеваров 11" sheetId="46" r:id="rId46"/>
    <sheet name="Сталеваров 13" sheetId="47" r:id="rId47"/>
    <sheet name="Сталеваров 15-17" sheetId="48" r:id="rId48"/>
    <sheet name="Сталеваров 17" sheetId="49" r:id="rId49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 справочник</t>
        </r>
      </text>
    </comment>
    <comment ref="D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  <comment ref="H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</commentList>
</comments>
</file>

<file path=xl/comments40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 справочник</t>
        </r>
      </text>
    </comment>
    <comment ref="D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  <comment ref="H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</commentList>
</comments>
</file>

<file path=xl/comments49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 справочник</t>
        </r>
      </text>
    </comment>
    <comment ref="D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  <comment ref="H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</commentList>
</comments>
</file>

<file path=xl/sharedStrings.xml><?xml version="1.0" encoding="utf-8"?>
<sst xmlns="http://schemas.openxmlformats.org/spreadsheetml/2006/main" count="5245" uniqueCount="42">
  <si>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</si>
  <si>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</si>
  <si>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Дата заполнения/внесения изменений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</si>
  <si>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</si>
  <si>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</si>
  <si>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</si>
  <si>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</si>
  <si>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</si>
  <si>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</si>
  <si>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</si>
  <si>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Дата внесения изменений</t>
  </si>
  <si>
    <t>05.02.2015г.</t>
  </si>
  <si>
    <t>Управление жилым фондом</t>
  </si>
  <si>
    <t>кв.м</t>
  </si>
  <si>
    <t>01.07.2014г.</t>
  </si>
  <si>
    <t>Постановление Администрации г.о. Электросталь Московской области от 29.05.2014г. № 438/7</t>
  </si>
  <si>
    <t>Ежедневно</t>
  </si>
  <si>
    <t>07.07.2015г.</t>
  </si>
  <si>
    <t>01.07.2015г.</t>
  </si>
  <si>
    <t>Постановление Администрации г.о.Электросталь Московской области от 05.06.2015. № 401/8</t>
  </si>
  <si>
    <t xml:space="preserve">Работы, выполняемые для надлежащего содержания несущих конструкций МКД.  </t>
  </si>
  <si>
    <t>Ежемесячно  (Диспетчерское и аварийно-техническое обслуживание - Круглосуточно)</t>
  </si>
  <si>
    <t>Публичное акционерное общество "Северное" (ПАО "Северное");                                                                 ИНН 5053040768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</si>
  <si>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МКД. </t>
  </si>
  <si>
    <t>Осуществление аварийно-диспетчерского обслуживания МКД.</t>
  </si>
  <si>
    <t>Работы, выполняемые в целях надлежащего содержания систем ВДГО в МКД</t>
  </si>
  <si>
    <t>По графику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</si>
  <si>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</si>
  <si>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</si>
  <si>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</si>
  <si>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</si>
  <si>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</si>
  <si>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Работы по содержанию зон отдыха, зеленых насаждений на земельном участке, на котором расположен МКД.</t>
  </si>
  <si>
    <t>По мере необходимости</t>
  </si>
  <si>
    <t>Обнаружение и устранение неисправностей внутридомовых конструктивных элементов и инженерно-технических систем МКД</t>
  </si>
  <si>
    <t>По мере выявления</t>
  </si>
  <si>
    <t>-</t>
  </si>
  <si>
    <t xml:space="preserve">Постановление Администрации г.о.Электросталь Московской области от 29.05.2014г. № 438/7 </t>
  </si>
  <si>
    <t>Работы, выполняемые в целях надлежащего содержания систем вентиляции и дымоудаления МКД</t>
  </si>
  <si>
    <t>Ежемесячно  Диспетчерское и аварийно-техническое обслуживание - Круглосуточно</t>
  </si>
  <si>
    <t xml:space="preserve">Работы, выполняемые для надлежащего содержания несущих конструкций и несущих конструкций МКД.  </t>
  </si>
  <si>
    <t>Публичное акционерное Общество "Северное" (ПАО "Северное");                                                                 ИНН 5053040768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</si>
</sst>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52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5" fillId="33" borderId="12" xfId="52" applyNumberFormat="1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vertical="top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>
      <alignment/>
      <protection/>
    </xf>
    <xf numFmtId="0" fontId="8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vertical="top"/>
      <protection/>
    </xf>
    <xf numFmtId="0" fontId="5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2" fontId="5" fillId="33" borderId="10" xfId="52" applyNumberFormat="1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0" fontId="5" fillId="0" borderId="0" xfId="52" applyFont="1" applyBorder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2" fontId="5" fillId="0" borderId="11" xfId="52" applyNumberFormat="1" applyFont="1" applyBorder="1" applyAlignment="1">
      <alignment horizontal="center" vertical="center"/>
      <protection/>
    </xf>
    <xf numFmtId="2" fontId="5" fillId="0" borderId="12" xfId="52" applyNumberFormat="1" applyFont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2" fontId="5" fillId="0" borderId="11" xfId="52" applyNumberFormat="1" applyFont="1" applyBorder="1" applyAlignment="1">
      <alignment horizontal="center" vertical="center"/>
      <protection/>
    </xf>
    <xf numFmtId="2" fontId="5" fillId="0" borderId="13" xfId="52" applyNumberFormat="1" applyFont="1" applyBorder="1" applyAlignment="1">
      <alignment horizontal="center" vertical="center"/>
      <protection/>
    </xf>
    <xf numFmtId="2" fontId="5" fillId="0" borderId="12" xfId="52" applyNumberFormat="1" applyFont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0" fontId="9" fillId="33" borderId="13" xfId="52" applyFont="1" applyFill="1" applyBorder="1" applyAlignment="1">
      <alignment horizontal="center" vertical="center" wrapText="1"/>
      <protection/>
    </xf>
    <xf numFmtId="0" fontId="9" fillId="33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4.00390625" style="22" customWidth="1"/>
    <col min="2" max="2" width="11.421875" style="22" customWidth="1"/>
    <col min="3" max="3" width="35.00390625" style="22" customWidth="1"/>
    <col min="4" max="4" width="8.7109375" style="22" customWidth="1"/>
    <col min="5" max="5" width="10.421875" style="22" customWidth="1"/>
    <col min="6" max="6" width="11.00390625" style="22" customWidth="1"/>
    <col min="7" max="7" width="18.7109375" style="22" customWidth="1"/>
    <col min="8" max="8" width="14.00390625" style="22" customWidth="1"/>
    <col min="9" max="9" width="18.7109375" style="22" customWidth="1"/>
    <col min="10" max="10" width="9.57421875" style="22" customWidth="1"/>
    <col min="11" max="11" width="9.7109375" style="22" customWidth="1"/>
    <col min="12" max="12" width="11.140625" style="22" customWidth="1"/>
    <col min="13" max="13" width="17.57421875" style="22" customWidth="1"/>
    <col min="14" max="16384" width="9.140625" style="22" customWidth="1"/>
  </cols>
  <sheetData>
    <row r="1" spans="2:13" ht="19.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2"/>
    <row r="3" spans="1:13" ht="77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77.25" customHeight="1">
      <c r="A4" s="41">
        <v>1</v>
      </c>
      <c r="B4" s="41" t="s">
        <v>11</v>
      </c>
      <c r="C4" s="41" t="s">
        <v>12</v>
      </c>
      <c r="D4" s="28" t="s">
        <v>13</v>
      </c>
      <c r="E4" s="42">
        <v>2.39</v>
      </c>
      <c r="F4" s="28" t="s">
        <v>14</v>
      </c>
      <c r="G4" s="43" t="s">
        <v>15</v>
      </c>
      <c r="H4" s="28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1.84</v>
      </c>
      <c r="L4" s="28" t="s">
        <v>18</v>
      </c>
      <c r="M4" s="25" t="s">
        <v>19</v>
      </c>
    </row>
    <row r="5" spans="1:13" ht="26.25" customHeight="1">
      <c r="A5" s="53">
        <v>2</v>
      </c>
      <c r="B5" s="53" t="s">
        <v>11</v>
      </c>
      <c r="C5" s="6" t="s">
        <v>20</v>
      </c>
      <c r="D5" s="56" t="s">
        <v>13</v>
      </c>
      <c r="E5" s="59">
        <f>3.49+0.15</f>
        <v>3.64</v>
      </c>
      <c r="F5" s="56" t="s">
        <v>14</v>
      </c>
      <c r="G5" s="62" t="s">
        <v>15</v>
      </c>
      <c r="H5" s="53" t="s">
        <v>21</v>
      </c>
      <c r="I5" s="65" t="s">
        <v>22</v>
      </c>
      <c r="J5" s="30" t="s">
        <v>17</v>
      </c>
      <c r="K5" s="31">
        <f>0.26+0.39+0.6+0.29+0.21+0.31+1.92+0.84+0.92+0.34+0.92+0.55+0.58</f>
        <v>8.129999999999999</v>
      </c>
      <c r="L5" s="28" t="s">
        <v>18</v>
      </c>
      <c r="M5" s="68" t="s">
        <v>19</v>
      </c>
    </row>
    <row r="6" spans="1:13" ht="51" customHeight="1">
      <c r="A6" s="54"/>
      <c r="B6" s="54"/>
      <c r="C6" s="6" t="s">
        <v>23</v>
      </c>
      <c r="D6" s="57"/>
      <c r="E6" s="60"/>
      <c r="F6" s="57"/>
      <c r="G6" s="63"/>
      <c r="H6" s="54"/>
      <c r="I6" s="66"/>
      <c r="J6" s="28" t="s">
        <v>17</v>
      </c>
      <c r="K6" s="28">
        <f>1.57+1.05+1.84+1.84+1.44+0.41</f>
        <v>8.15</v>
      </c>
      <c r="L6" s="28" t="s">
        <v>18</v>
      </c>
      <c r="M6" s="69"/>
    </row>
    <row r="7" spans="1:13" ht="27.75" customHeight="1">
      <c r="A7" s="55"/>
      <c r="B7" s="55"/>
      <c r="C7" s="9" t="s">
        <v>24</v>
      </c>
      <c r="D7" s="58"/>
      <c r="E7" s="61"/>
      <c r="F7" s="58"/>
      <c r="G7" s="64"/>
      <c r="H7" s="55"/>
      <c r="I7" s="67"/>
      <c r="J7" s="28" t="s">
        <v>17</v>
      </c>
      <c r="K7" s="28">
        <v>0.52</v>
      </c>
      <c r="L7" s="28" t="s">
        <v>18</v>
      </c>
      <c r="M7" s="70"/>
    </row>
    <row r="8" spans="1:13" ht="60" customHeight="1">
      <c r="A8" s="44">
        <v>3</v>
      </c>
      <c r="B8" s="41" t="s">
        <v>11</v>
      </c>
      <c r="C8" s="45" t="s">
        <v>25</v>
      </c>
      <c r="D8" s="31" t="s">
        <v>13</v>
      </c>
      <c r="E8" s="46">
        <v>0.2</v>
      </c>
      <c r="F8" s="31" t="s">
        <v>14</v>
      </c>
      <c r="G8" s="43" t="s">
        <v>15</v>
      </c>
      <c r="H8" s="31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47">
        <v>0.6</v>
      </c>
      <c r="L8" s="28" t="s">
        <v>18</v>
      </c>
      <c r="M8" s="25" t="s">
        <v>19</v>
      </c>
    </row>
    <row r="9" spans="1:13" ht="60" customHeight="1">
      <c r="A9" s="44">
        <v>4</v>
      </c>
      <c r="B9" s="41" t="s">
        <v>11</v>
      </c>
      <c r="C9" s="45" t="s">
        <v>27</v>
      </c>
      <c r="D9" s="31" t="s">
        <v>13</v>
      </c>
      <c r="E9" s="46">
        <v>0.27</v>
      </c>
      <c r="F9" s="31" t="s">
        <v>14</v>
      </c>
      <c r="G9" s="43" t="s">
        <v>15</v>
      </c>
      <c r="H9" s="31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0.84</v>
      </c>
      <c r="L9" s="28" t="s">
        <v>18</v>
      </c>
      <c r="M9" s="25" t="s">
        <v>19</v>
      </c>
    </row>
    <row r="10" spans="1:13" ht="60" customHeight="1">
      <c r="A10" s="41">
        <v>5</v>
      </c>
      <c r="B10" s="41" t="s">
        <v>11</v>
      </c>
      <c r="C10" s="48" t="s">
        <v>28</v>
      </c>
      <c r="D10" s="41" t="s">
        <v>13</v>
      </c>
      <c r="E10" s="42">
        <v>2.64</v>
      </c>
      <c r="F10" s="28" t="s">
        <v>14</v>
      </c>
      <c r="G10" s="43" t="s">
        <v>15</v>
      </c>
      <c r="H10" s="43" t="s">
        <v>29</v>
      </c>
      <c r="I10" s="37" t="s">
        <v>22</v>
      </c>
      <c r="J10" s="28" t="s">
        <v>17</v>
      </c>
      <c r="K10" s="42">
        <v>2.1</v>
      </c>
      <c r="L10" s="28" t="s">
        <v>18</v>
      </c>
      <c r="M10" s="25" t="s">
        <v>19</v>
      </c>
    </row>
    <row r="11" spans="1:13" ht="60" customHeight="1">
      <c r="A11" s="44">
        <v>6</v>
      </c>
      <c r="B11" s="41" t="s">
        <v>11</v>
      </c>
      <c r="C11" s="48" t="s">
        <v>30</v>
      </c>
      <c r="D11" s="35" t="s">
        <v>13</v>
      </c>
      <c r="E11" s="42">
        <v>3.18</v>
      </c>
      <c r="F11" s="31" t="s">
        <v>14</v>
      </c>
      <c r="G11" s="43" t="s">
        <v>15</v>
      </c>
      <c r="H11" s="49" t="s">
        <v>16</v>
      </c>
      <c r="I11" s="37" t="s">
        <v>22</v>
      </c>
      <c r="J11" s="31" t="s">
        <v>17</v>
      </c>
      <c r="K11" s="36">
        <v>2.52</v>
      </c>
      <c r="L11" s="28" t="s">
        <v>18</v>
      </c>
      <c r="M11" s="25" t="s">
        <v>19</v>
      </c>
    </row>
    <row r="12" spans="1:13" ht="60" customHeight="1">
      <c r="A12" s="28">
        <v>7</v>
      </c>
      <c r="B12" s="41" t="s">
        <v>11</v>
      </c>
      <c r="C12" s="43" t="s">
        <v>31</v>
      </c>
      <c r="D12" s="41" t="s">
        <v>13</v>
      </c>
      <c r="E12" s="42">
        <v>3.85</v>
      </c>
      <c r="F12" s="28" t="s">
        <v>14</v>
      </c>
      <c r="G12" s="43" t="s">
        <v>15</v>
      </c>
      <c r="H12" s="43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1.17</v>
      </c>
      <c r="L12" s="28" t="s">
        <v>18</v>
      </c>
      <c r="M12" s="25" t="s">
        <v>19</v>
      </c>
    </row>
    <row r="13" spans="1:13" ht="60" customHeight="1">
      <c r="A13" s="28">
        <v>8</v>
      </c>
      <c r="B13" s="41" t="s">
        <v>11</v>
      </c>
      <c r="C13" s="25" t="s">
        <v>32</v>
      </c>
      <c r="D13" s="41" t="s">
        <v>13</v>
      </c>
      <c r="E13" s="42">
        <v>0.73</v>
      </c>
      <c r="F13" s="28" t="s">
        <v>14</v>
      </c>
      <c r="G13" s="43" t="s">
        <v>15</v>
      </c>
      <c r="H13" s="41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f>0.06+0.31</f>
        <v>0.37</v>
      </c>
      <c r="L13" s="28" t="s">
        <v>18</v>
      </c>
      <c r="M13" s="25" t="s">
        <v>19</v>
      </c>
    </row>
    <row r="14" spans="1:13" s="50" customFormat="1" ht="60" customHeight="1">
      <c r="A14" s="28">
        <v>9</v>
      </c>
      <c r="B14" s="41" t="s">
        <v>11</v>
      </c>
      <c r="C14" s="43" t="s">
        <v>34</v>
      </c>
      <c r="D14" s="41" t="s">
        <v>13</v>
      </c>
      <c r="E14" s="42">
        <v>7.49</v>
      </c>
      <c r="F14" s="28" t="s">
        <v>14</v>
      </c>
      <c r="G14" s="43" t="s">
        <v>15</v>
      </c>
      <c r="H14" s="41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10">
    <mergeCell ref="B1:M1"/>
    <mergeCell ref="A5:A7"/>
    <mergeCell ref="B5:B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70" zoomScalePageLayoutView="70" workbookViewId="0" topLeftCell="A1">
      <selection activeCell="I4" sqref="I4"/>
    </sheetView>
  </sheetViews>
  <sheetFormatPr defaultColWidth="9.140625" defaultRowHeight="15"/>
  <cols>
    <col min="1" max="1" width="3.57421875" style="22" customWidth="1"/>
    <col min="2" max="2" width="9.8515625" style="22" customWidth="1"/>
    <col min="3" max="3" width="35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4.5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1.29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48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0.75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65.25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66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68.25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66.75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66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62.25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1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13" customWidth="1"/>
    <col min="15" max="16384" width="9.140625" style="13" customWidth="1"/>
  </cols>
  <sheetData>
    <row r="1" spans="2:13" ht="18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16" customFormat="1" ht="69.75" customHeight="1">
      <c r="A5" s="5">
        <v>1</v>
      </c>
      <c r="B5" s="5" t="s">
        <v>11</v>
      </c>
      <c r="C5" s="5" t="s">
        <v>12</v>
      </c>
      <c r="D5" s="15" t="s">
        <v>13</v>
      </c>
      <c r="E5" s="15">
        <v>1.68</v>
      </c>
      <c r="F5" s="15" t="s">
        <v>14</v>
      </c>
      <c r="G5" s="5" t="s">
        <v>37</v>
      </c>
      <c r="H5" s="15" t="s">
        <v>16</v>
      </c>
      <c r="I5" s="4" t="str">
        <f>I6</f>
        <v>Публичное акционерное общество "Северное" (ПАО "Северное");                                                                 ИНН 5053040768</v>
      </c>
      <c r="J5" s="3" t="s">
        <v>17</v>
      </c>
      <c r="K5" s="3">
        <v>0.41</v>
      </c>
      <c r="L5" s="3" t="s">
        <v>18</v>
      </c>
      <c r="M5" s="5" t="s">
        <v>19</v>
      </c>
    </row>
    <row r="6" spans="1:13" s="16" customFormat="1" ht="27.75" customHeight="1">
      <c r="A6" s="75">
        <f>SUM(A5)+1</f>
        <v>2</v>
      </c>
      <c r="B6" s="5" t="s">
        <v>11</v>
      </c>
      <c r="C6" s="6" t="s">
        <v>20</v>
      </c>
      <c r="D6" s="78" t="s">
        <v>13</v>
      </c>
      <c r="E6" s="78">
        <f>3.23+0.15</f>
        <v>3.38</v>
      </c>
      <c r="F6" s="78" t="s">
        <v>14</v>
      </c>
      <c r="G6" s="75" t="s">
        <v>37</v>
      </c>
      <c r="H6" s="75" t="s">
        <v>39</v>
      </c>
      <c r="I6" s="81" t="s">
        <v>22</v>
      </c>
      <c r="J6" s="7" t="s">
        <v>17</v>
      </c>
      <c r="K6" s="8">
        <f>0.27+0.4+0.61+0.29+0.21+0.32+1.95+0.85+0.93+0.35+0.93+0.56+0.59</f>
        <v>8.259999999999998</v>
      </c>
      <c r="L6" s="3" t="s">
        <v>18</v>
      </c>
      <c r="M6" s="75" t="s">
        <v>19</v>
      </c>
    </row>
    <row r="7" spans="1:13" s="16" customFormat="1" ht="51" customHeight="1">
      <c r="A7" s="76"/>
      <c r="B7" s="5" t="s">
        <v>11</v>
      </c>
      <c r="C7" s="6" t="s">
        <v>23</v>
      </c>
      <c r="D7" s="79"/>
      <c r="E7" s="79"/>
      <c r="F7" s="79"/>
      <c r="G7" s="76"/>
      <c r="H7" s="76"/>
      <c r="I7" s="82"/>
      <c r="J7" s="3" t="s">
        <v>17</v>
      </c>
      <c r="K7" s="3">
        <f>2.22+1.68+0+2.48+1.46+0.41</f>
        <v>8.25</v>
      </c>
      <c r="L7" s="3" t="s">
        <v>18</v>
      </c>
      <c r="M7" s="76"/>
    </row>
    <row r="8" spans="1:13" s="16" customFormat="1" ht="29.25" customHeight="1">
      <c r="A8" s="77"/>
      <c r="B8" s="5" t="s">
        <v>11</v>
      </c>
      <c r="C8" s="9" t="s">
        <v>24</v>
      </c>
      <c r="D8" s="80"/>
      <c r="E8" s="80"/>
      <c r="F8" s="80"/>
      <c r="G8" s="77"/>
      <c r="H8" s="77"/>
      <c r="I8" s="83"/>
      <c r="J8" s="3" t="s">
        <v>17</v>
      </c>
      <c r="K8" s="3">
        <v>0.53</v>
      </c>
      <c r="L8" s="3" t="s">
        <v>18</v>
      </c>
      <c r="M8" s="77"/>
    </row>
    <row r="9" spans="1:13" s="16" customFormat="1" ht="68.25" customHeight="1">
      <c r="A9" s="17">
        <v>3</v>
      </c>
      <c r="B9" s="5" t="s">
        <v>11</v>
      </c>
      <c r="C9" s="17" t="s">
        <v>25</v>
      </c>
      <c r="D9" s="20" t="s">
        <v>13</v>
      </c>
      <c r="E9" s="20">
        <v>0.75</v>
      </c>
      <c r="F9" s="20" t="s">
        <v>14</v>
      </c>
      <c r="G9" s="19" t="s">
        <v>37</v>
      </c>
      <c r="H9" s="20" t="s">
        <v>26</v>
      </c>
      <c r="I9" s="10" t="str">
        <f>I6</f>
        <v>Публичное акционерное общество "Северное" (ПАО "Северное");                                                                 ИНН 5053040768</v>
      </c>
      <c r="J9" s="8" t="s">
        <v>17</v>
      </c>
      <c r="K9" s="12">
        <v>0.61</v>
      </c>
      <c r="L9" s="3" t="s">
        <v>18</v>
      </c>
      <c r="M9" s="5" t="s">
        <v>19</v>
      </c>
    </row>
    <row r="10" spans="1:13" s="16" customFormat="1" ht="65.25" customHeight="1">
      <c r="A10" s="17">
        <v>4</v>
      </c>
      <c r="B10" s="5" t="s">
        <v>11</v>
      </c>
      <c r="C10" s="17" t="s">
        <v>38</v>
      </c>
      <c r="D10" s="20" t="s">
        <v>13</v>
      </c>
      <c r="E10" s="20">
        <v>0.46</v>
      </c>
      <c r="F10" s="20" t="s">
        <v>14</v>
      </c>
      <c r="G10" s="19" t="s">
        <v>37</v>
      </c>
      <c r="H10" s="20" t="s">
        <v>26</v>
      </c>
      <c r="I10" s="11" t="str">
        <f>I6</f>
        <v>Публичное акционерное общество "Северное" (ПАО "Северное");                                                                 ИНН 5053040768</v>
      </c>
      <c r="J10" s="8" t="s">
        <v>17</v>
      </c>
      <c r="K10" s="12">
        <v>0.85</v>
      </c>
      <c r="L10" s="3" t="s">
        <v>18</v>
      </c>
      <c r="M10" s="5" t="s">
        <v>19</v>
      </c>
    </row>
    <row r="11" spans="1:13" s="16" customFormat="1" ht="66" customHeight="1">
      <c r="A11" s="17">
        <v>5</v>
      </c>
      <c r="B11" s="5" t="s">
        <v>11</v>
      </c>
      <c r="C11" s="19" t="s">
        <v>28</v>
      </c>
      <c r="D11" s="5" t="s">
        <v>13</v>
      </c>
      <c r="E11" s="21">
        <v>3.6</v>
      </c>
      <c r="F11" s="15" t="s">
        <v>14</v>
      </c>
      <c r="G11" s="5" t="s">
        <v>37</v>
      </c>
      <c r="H11" s="5" t="s">
        <v>29</v>
      </c>
      <c r="I11" s="11" t="s">
        <v>22</v>
      </c>
      <c r="J11" s="3" t="s">
        <v>17</v>
      </c>
      <c r="K11" s="3">
        <v>2.13</v>
      </c>
      <c r="L11" s="3" t="s">
        <v>18</v>
      </c>
      <c r="M11" s="5" t="s">
        <v>19</v>
      </c>
    </row>
    <row r="12" spans="1:13" s="16" customFormat="1" ht="68.25" customHeight="1">
      <c r="A12" s="17">
        <v>6</v>
      </c>
      <c r="B12" s="5" t="s">
        <v>11</v>
      </c>
      <c r="C12" s="5" t="s">
        <v>30</v>
      </c>
      <c r="D12" s="19" t="s">
        <v>13</v>
      </c>
      <c r="E12" s="20">
        <v>2.26</v>
      </c>
      <c r="F12" s="20" t="s">
        <v>14</v>
      </c>
      <c r="G12" s="19" t="s">
        <v>37</v>
      </c>
      <c r="H12" s="18" t="s">
        <v>16</v>
      </c>
      <c r="I12" s="11" t="s">
        <v>22</v>
      </c>
      <c r="J12" s="8" t="s">
        <v>17</v>
      </c>
      <c r="K12" s="12">
        <v>3.96</v>
      </c>
      <c r="L12" s="3" t="s">
        <v>18</v>
      </c>
      <c r="M12" s="5" t="s">
        <v>19</v>
      </c>
    </row>
    <row r="13" spans="1:13" s="16" customFormat="1" ht="66.75" customHeight="1">
      <c r="A13" s="17">
        <v>7</v>
      </c>
      <c r="B13" s="5" t="s">
        <v>11</v>
      </c>
      <c r="C13" s="5" t="s">
        <v>31</v>
      </c>
      <c r="D13" s="5" t="s">
        <v>13</v>
      </c>
      <c r="E13" s="15">
        <v>6.55</v>
      </c>
      <c r="F13" s="15" t="s">
        <v>14</v>
      </c>
      <c r="G13" s="5" t="s">
        <v>37</v>
      </c>
      <c r="H13" s="5" t="s">
        <v>29</v>
      </c>
      <c r="I13" s="11" t="str">
        <f>I9</f>
        <v>Публичное акционерное общество "Северное" (ПАО "Северное");                                                                 ИНН 5053040768</v>
      </c>
      <c r="J13" s="3" t="s">
        <v>17</v>
      </c>
      <c r="K13" s="3">
        <v>1.19</v>
      </c>
      <c r="L13" s="3" t="s">
        <v>18</v>
      </c>
      <c r="M13" s="5" t="s">
        <v>19</v>
      </c>
    </row>
    <row r="14" spans="1:13" s="16" customFormat="1" ht="66" customHeight="1">
      <c r="A14" s="5">
        <v>8</v>
      </c>
      <c r="B14" s="5" t="s">
        <v>11</v>
      </c>
      <c r="C14" s="5" t="s">
        <v>32</v>
      </c>
      <c r="D14" s="5" t="s">
        <v>13</v>
      </c>
      <c r="E14" s="15">
        <v>1.21</v>
      </c>
      <c r="F14" s="15" t="s">
        <v>14</v>
      </c>
      <c r="G14" s="5" t="s">
        <v>37</v>
      </c>
      <c r="H14" s="5" t="s">
        <v>33</v>
      </c>
      <c r="I14" s="4" t="str">
        <f>I10</f>
        <v>Публичное акционерное общество "Северное" (ПАО "Северное");                                                                 ИНН 5053040768</v>
      </c>
      <c r="J14" s="3" t="s">
        <v>17</v>
      </c>
      <c r="K14" s="3" t="s">
        <v>36</v>
      </c>
      <c r="L14" s="3" t="s">
        <v>18</v>
      </c>
      <c r="M14" s="5" t="s">
        <v>19</v>
      </c>
    </row>
    <row r="15" spans="1:13" s="14" customFormat="1" ht="67.5" customHeight="1">
      <c r="A15" s="5">
        <v>9</v>
      </c>
      <c r="B15" s="5" t="s">
        <v>11</v>
      </c>
      <c r="C15" s="5" t="s">
        <v>34</v>
      </c>
      <c r="D15" s="5" t="s">
        <v>13</v>
      </c>
      <c r="E15" s="15">
        <v>5.44</v>
      </c>
      <c r="F15" s="15" t="s">
        <v>14</v>
      </c>
      <c r="G15" s="5" t="s">
        <v>37</v>
      </c>
      <c r="H15" s="5" t="s">
        <v>35</v>
      </c>
      <c r="I15" s="4" t="str">
        <f>I11</f>
        <v>Публичное акционерное общество "Северное" (ПАО "Северное");                                                                 ИНН 5053040768</v>
      </c>
      <c r="J15" s="3" t="s">
        <v>17</v>
      </c>
      <c r="K15" s="3" t="s">
        <v>36</v>
      </c>
      <c r="L15" s="3" t="s">
        <v>36</v>
      </c>
      <c r="M15" s="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1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13" customWidth="1"/>
    <col min="15" max="16384" width="9.140625" style="13" customWidth="1"/>
  </cols>
  <sheetData>
    <row r="1" spans="2:13" ht="18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16" customFormat="1" ht="69.75" customHeight="1">
      <c r="A5" s="5">
        <v>1</v>
      </c>
      <c r="B5" s="5" t="s">
        <v>11</v>
      </c>
      <c r="C5" s="5" t="s">
        <v>12</v>
      </c>
      <c r="D5" s="15" t="s">
        <v>13</v>
      </c>
      <c r="E5" s="15">
        <v>1.68</v>
      </c>
      <c r="F5" s="15" t="s">
        <v>14</v>
      </c>
      <c r="G5" s="5" t="s">
        <v>37</v>
      </c>
      <c r="H5" s="15" t="s">
        <v>16</v>
      </c>
      <c r="I5" s="4" t="str">
        <f>I6</f>
        <v>Публичное акционерное общество "Северное" (ПАО "Северное");                                                                 ИНН 5053040768</v>
      </c>
      <c r="J5" s="3" t="s">
        <v>17</v>
      </c>
      <c r="K5" s="3">
        <v>0.41</v>
      </c>
      <c r="L5" s="3" t="s">
        <v>18</v>
      </c>
      <c r="M5" s="5" t="s">
        <v>19</v>
      </c>
    </row>
    <row r="6" spans="1:13" s="16" customFormat="1" ht="27.75" customHeight="1">
      <c r="A6" s="75">
        <f>SUM(A5)+1</f>
        <v>2</v>
      </c>
      <c r="B6" s="5" t="s">
        <v>11</v>
      </c>
      <c r="C6" s="6" t="s">
        <v>20</v>
      </c>
      <c r="D6" s="78" t="s">
        <v>13</v>
      </c>
      <c r="E6" s="78">
        <f>3.23+0.15</f>
        <v>3.38</v>
      </c>
      <c r="F6" s="78" t="s">
        <v>14</v>
      </c>
      <c r="G6" s="75" t="s">
        <v>37</v>
      </c>
      <c r="H6" s="75" t="s">
        <v>39</v>
      </c>
      <c r="I6" s="81" t="s">
        <v>22</v>
      </c>
      <c r="J6" s="7" t="s">
        <v>17</v>
      </c>
      <c r="K6" s="8">
        <f>0.27+0.4+0.61+0.29+0.21+0.32+1.95+0.85+0.93+0.35+0.93+0.56+0.59</f>
        <v>8.259999999999998</v>
      </c>
      <c r="L6" s="3" t="s">
        <v>18</v>
      </c>
      <c r="M6" s="75" t="s">
        <v>19</v>
      </c>
    </row>
    <row r="7" spans="1:13" s="16" customFormat="1" ht="51" customHeight="1">
      <c r="A7" s="76"/>
      <c r="B7" s="5" t="s">
        <v>11</v>
      </c>
      <c r="C7" s="6" t="s">
        <v>23</v>
      </c>
      <c r="D7" s="79"/>
      <c r="E7" s="79"/>
      <c r="F7" s="79"/>
      <c r="G7" s="76"/>
      <c r="H7" s="76"/>
      <c r="I7" s="82"/>
      <c r="J7" s="3" t="s">
        <v>17</v>
      </c>
      <c r="K7" s="3">
        <f>2.22+1.68+0+2.48+1.46+0.41</f>
        <v>8.25</v>
      </c>
      <c r="L7" s="3" t="s">
        <v>18</v>
      </c>
      <c r="M7" s="76"/>
    </row>
    <row r="8" spans="1:13" s="16" customFormat="1" ht="29.25" customHeight="1">
      <c r="A8" s="77"/>
      <c r="B8" s="5" t="s">
        <v>11</v>
      </c>
      <c r="C8" s="9" t="s">
        <v>24</v>
      </c>
      <c r="D8" s="80"/>
      <c r="E8" s="80"/>
      <c r="F8" s="80"/>
      <c r="G8" s="77"/>
      <c r="H8" s="77"/>
      <c r="I8" s="83"/>
      <c r="J8" s="3" t="s">
        <v>17</v>
      </c>
      <c r="K8" s="3">
        <v>0.53</v>
      </c>
      <c r="L8" s="3" t="s">
        <v>18</v>
      </c>
      <c r="M8" s="77"/>
    </row>
    <row r="9" spans="1:13" s="16" customFormat="1" ht="68.25" customHeight="1">
      <c r="A9" s="17">
        <v>3</v>
      </c>
      <c r="B9" s="5" t="s">
        <v>11</v>
      </c>
      <c r="C9" s="17" t="s">
        <v>25</v>
      </c>
      <c r="D9" s="20" t="s">
        <v>13</v>
      </c>
      <c r="E9" s="20">
        <v>0.75</v>
      </c>
      <c r="F9" s="20" t="s">
        <v>14</v>
      </c>
      <c r="G9" s="19" t="s">
        <v>37</v>
      </c>
      <c r="H9" s="20" t="s">
        <v>26</v>
      </c>
      <c r="I9" s="10" t="str">
        <f>I6</f>
        <v>Публичное акционерное общество "Северное" (ПАО "Северное");                                                                 ИНН 5053040768</v>
      </c>
      <c r="J9" s="8" t="s">
        <v>17</v>
      </c>
      <c r="K9" s="12">
        <v>0.61</v>
      </c>
      <c r="L9" s="3" t="s">
        <v>18</v>
      </c>
      <c r="M9" s="5" t="s">
        <v>19</v>
      </c>
    </row>
    <row r="10" spans="1:13" s="16" customFormat="1" ht="65.25" customHeight="1">
      <c r="A10" s="17">
        <v>4</v>
      </c>
      <c r="B10" s="5" t="s">
        <v>11</v>
      </c>
      <c r="C10" s="17" t="s">
        <v>38</v>
      </c>
      <c r="D10" s="20" t="s">
        <v>13</v>
      </c>
      <c r="E10" s="20">
        <v>0.46</v>
      </c>
      <c r="F10" s="20" t="s">
        <v>14</v>
      </c>
      <c r="G10" s="19" t="s">
        <v>37</v>
      </c>
      <c r="H10" s="20" t="s">
        <v>26</v>
      </c>
      <c r="I10" s="11" t="str">
        <f>I6</f>
        <v>Публичное акционерное общество "Северное" (ПАО "Северное");                                                                 ИНН 5053040768</v>
      </c>
      <c r="J10" s="8" t="s">
        <v>17</v>
      </c>
      <c r="K10" s="12">
        <v>0.85</v>
      </c>
      <c r="L10" s="3" t="s">
        <v>18</v>
      </c>
      <c r="M10" s="5" t="s">
        <v>19</v>
      </c>
    </row>
    <row r="11" spans="1:13" s="16" customFormat="1" ht="66" customHeight="1">
      <c r="A11" s="17">
        <v>5</v>
      </c>
      <c r="B11" s="5" t="s">
        <v>11</v>
      </c>
      <c r="C11" s="19" t="s">
        <v>28</v>
      </c>
      <c r="D11" s="5" t="s">
        <v>13</v>
      </c>
      <c r="E11" s="21">
        <v>3.6</v>
      </c>
      <c r="F11" s="15" t="s">
        <v>14</v>
      </c>
      <c r="G11" s="5" t="s">
        <v>37</v>
      </c>
      <c r="H11" s="5" t="s">
        <v>29</v>
      </c>
      <c r="I11" s="11" t="s">
        <v>22</v>
      </c>
      <c r="J11" s="3" t="s">
        <v>17</v>
      </c>
      <c r="K11" s="3">
        <v>2.13</v>
      </c>
      <c r="L11" s="3" t="s">
        <v>18</v>
      </c>
      <c r="M11" s="5" t="s">
        <v>19</v>
      </c>
    </row>
    <row r="12" spans="1:13" s="16" customFormat="1" ht="68.25" customHeight="1">
      <c r="A12" s="17">
        <v>6</v>
      </c>
      <c r="B12" s="5" t="s">
        <v>11</v>
      </c>
      <c r="C12" s="5" t="s">
        <v>30</v>
      </c>
      <c r="D12" s="19" t="s">
        <v>13</v>
      </c>
      <c r="E12" s="20">
        <v>2.26</v>
      </c>
      <c r="F12" s="20" t="s">
        <v>14</v>
      </c>
      <c r="G12" s="19" t="s">
        <v>37</v>
      </c>
      <c r="H12" s="18" t="s">
        <v>16</v>
      </c>
      <c r="I12" s="11" t="s">
        <v>22</v>
      </c>
      <c r="J12" s="8" t="s">
        <v>17</v>
      </c>
      <c r="K12" s="12">
        <v>3.99</v>
      </c>
      <c r="L12" s="3" t="s">
        <v>18</v>
      </c>
      <c r="M12" s="5" t="s">
        <v>19</v>
      </c>
    </row>
    <row r="13" spans="1:13" s="16" customFormat="1" ht="66.75" customHeight="1">
      <c r="A13" s="17">
        <v>7</v>
      </c>
      <c r="B13" s="5" t="s">
        <v>11</v>
      </c>
      <c r="C13" s="5" t="s">
        <v>31</v>
      </c>
      <c r="D13" s="5" t="s">
        <v>13</v>
      </c>
      <c r="E13" s="15">
        <v>6.55</v>
      </c>
      <c r="F13" s="15" t="s">
        <v>14</v>
      </c>
      <c r="G13" s="5" t="s">
        <v>37</v>
      </c>
      <c r="H13" s="5" t="s">
        <v>29</v>
      </c>
      <c r="I13" s="11" t="str">
        <f>I9</f>
        <v>Публичное акционерное общество "Северное" (ПАО "Северное");                                                                 ИНН 5053040768</v>
      </c>
      <c r="J13" s="3" t="s">
        <v>17</v>
      </c>
      <c r="K13" s="3">
        <v>1.19</v>
      </c>
      <c r="L13" s="3" t="s">
        <v>18</v>
      </c>
      <c r="M13" s="5" t="s">
        <v>19</v>
      </c>
    </row>
    <row r="14" spans="1:13" s="16" customFormat="1" ht="66" customHeight="1">
      <c r="A14" s="5">
        <v>8</v>
      </c>
      <c r="B14" s="5" t="s">
        <v>11</v>
      </c>
      <c r="C14" s="5" t="s">
        <v>32</v>
      </c>
      <c r="D14" s="5" t="s">
        <v>13</v>
      </c>
      <c r="E14" s="15">
        <v>1.21</v>
      </c>
      <c r="F14" s="15" t="s">
        <v>14</v>
      </c>
      <c r="G14" s="5" t="s">
        <v>37</v>
      </c>
      <c r="H14" s="5" t="s">
        <v>33</v>
      </c>
      <c r="I14" s="4" t="str">
        <f>I10</f>
        <v>Публичное акционерное общество "Северное" (ПАО "Северное");                                                                 ИНН 5053040768</v>
      </c>
      <c r="J14" s="3" t="s">
        <v>17</v>
      </c>
      <c r="K14" s="3">
        <v>0.38</v>
      </c>
      <c r="L14" s="3" t="s">
        <v>18</v>
      </c>
      <c r="M14" s="5" t="s">
        <v>19</v>
      </c>
    </row>
    <row r="15" spans="1:13" s="14" customFormat="1" ht="67.5" customHeight="1">
      <c r="A15" s="5">
        <v>9</v>
      </c>
      <c r="B15" s="5" t="s">
        <v>11</v>
      </c>
      <c r="C15" s="5" t="s">
        <v>34</v>
      </c>
      <c r="D15" s="5" t="s">
        <v>13</v>
      </c>
      <c r="E15" s="15">
        <v>5.44</v>
      </c>
      <c r="F15" s="15" t="s">
        <v>14</v>
      </c>
      <c r="G15" s="5" t="s">
        <v>37</v>
      </c>
      <c r="H15" s="5" t="s">
        <v>35</v>
      </c>
      <c r="I15" s="4" t="str">
        <f>I11</f>
        <v>Публичное акционерное общество "Северное" (ПАО "Северное");                                                                 ИНН 5053040768</v>
      </c>
      <c r="J15" s="3" t="s">
        <v>17</v>
      </c>
      <c r="K15" s="3" t="s">
        <v>36</v>
      </c>
      <c r="L15" s="3" t="s">
        <v>36</v>
      </c>
      <c r="M15" s="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1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13" customWidth="1"/>
    <col min="15" max="16384" width="9.140625" style="13" customWidth="1"/>
  </cols>
  <sheetData>
    <row r="1" spans="2:13" ht="18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16" customFormat="1" ht="69.75" customHeight="1">
      <c r="A5" s="5">
        <v>1</v>
      </c>
      <c r="B5" s="5" t="s">
        <v>11</v>
      </c>
      <c r="C5" s="5" t="s">
        <v>12</v>
      </c>
      <c r="D5" s="15" t="s">
        <v>13</v>
      </c>
      <c r="E5" s="15">
        <v>1.68</v>
      </c>
      <c r="F5" s="15" t="s">
        <v>14</v>
      </c>
      <c r="G5" s="5" t="s">
        <v>37</v>
      </c>
      <c r="H5" s="15" t="s">
        <v>16</v>
      </c>
      <c r="I5" s="4" t="str">
        <f>I6</f>
        <v>Публичное акционерное общество "Северное" (ПАО "Северное");                                                                 ИНН 5053040768</v>
      </c>
      <c r="J5" s="3" t="s">
        <v>17</v>
      </c>
      <c r="K5" s="3">
        <v>0.41</v>
      </c>
      <c r="L5" s="3" t="s">
        <v>18</v>
      </c>
      <c r="M5" s="5" t="s">
        <v>19</v>
      </c>
    </row>
    <row r="6" spans="1:13" s="16" customFormat="1" ht="27.75" customHeight="1">
      <c r="A6" s="75">
        <f>SUM(A5)+1</f>
        <v>2</v>
      </c>
      <c r="B6" s="5" t="s">
        <v>11</v>
      </c>
      <c r="C6" s="6" t="s">
        <v>20</v>
      </c>
      <c r="D6" s="78" t="s">
        <v>13</v>
      </c>
      <c r="E6" s="78">
        <f>3.23+0.15</f>
        <v>3.38</v>
      </c>
      <c r="F6" s="78" t="s">
        <v>14</v>
      </c>
      <c r="G6" s="75" t="s">
        <v>37</v>
      </c>
      <c r="H6" s="75" t="s">
        <v>39</v>
      </c>
      <c r="I6" s="81" t="s">
        <v>22</v>
      </c>
      <c r="J6" s="7" t="s">
        <v>17</v>
      </c>
      <c r="K6" s="8">
        <f>0.27+0.4+0.61+0.29+0.21+0.32+1.95+0.85+0.93+0.35+0.93+0.56+0.59</f>
        <v>8.259999999999998</v>
      </c>
      <c r="L6" s="3" t="s">
        <v>18</v>
      </c>
      <c r="M6" s="75" t="s">
        <v>19</v>
      </c>
    </row>
    <row r="7" spans="1:13" s="16" customFormat="1" ht="51" customHeight="1">
      <c r="A7" s="76"/>
      <c r="B7" s="5" t="s">
        <v>11</v>
      </c>
      <c r="C7" s="6" t="s">
        <v>23</v>
      </c>
      <c r="D7" s="79"/>
      <c r="E7" s="79"/>
      <c r="F7" s="79"/>
      <c r="G7" s="76"/>
      <c r="H7" s="76"/>
      <c r="I7" s="82"/>
      <c r="J7" s="3" t="s">
        <v>17</v>
      </c>
      <c r="K7" s="3">
        <f>2.22+1.68+0+2.48+1.46+0.41</f>
        <v>8.25</v>
      </c>
      <c r="L7" s="3" t="s">
        <v>18</v>
      </c>
      <c r="M7" s="76"/>
    </row>
    <row r="8" spans="1:13" s="16" customFormat="1" ht="29.25" customHeight="1">
      <c r="A8" s="77"/>
      <c r="B8" s="5" t="s">
        <v>11</v>
      </c>
      <c r="C8" s="9" t="s">
        <v>24</v>
      </c>
      <c r="D8" s="80"/>
      <c r="E8" s="80"/>
      <c r="F8" s="80"/>
      <c r="G8" s="77"/>
      <c r="H8" s="77"/>
      <c r="I8" s="83"/>
      <c r="J8" s="3" t="s">
        <v>17</v>
      </c>
      <c r="K8" s="3">
        <v>0.53</v>
      </c>
      <c r="L8" s="3" t="s">
        <v>18</v>
      </c>
      <c r="M8" s="77"/>
    </row>
    <row r="9" spans="1:13" s="16" customFormat="1" ht="68.25" customHeight="1">
      <c r="A9" s="17">
        <v>3</v>
      </c>
      <c r="B9" s="5" t="s">
        <v>11</v>
      </c>
      <c r="C9" s="17" t="s">
        <v>25</v>
      </c>
      <c r="D9" s="20" t="s">
        <v>13</v>
      </c>
      <c r="E9" s="20">
        <v>0.75</v>
      </c>
      <c r="F9" s="20" t="s">
        <v>14</v>
      </c>
      <c r="G9" s="19" t="s">
        <v>37</v>
      </c>
      <c r="H9" s="20" t="s">
        <v>26</v>
      </c>
      <c r="I9" s="10" t="str">
        <f>I6</f>
        <v>Публичное акционерное общество "Северное" (ПАО "Северное");                                                                 ИНН 5053040768</v>
      </c>
      <c r="J9" s="8" t="s">
        <v>17</v>
      </c>
      <c r="K9" s="12">
        <v>0.61</v>
      </c>
      <c r="L9" s="3" t="s">
        <v>18</v>
      </c>
      <c r="M9" s="5" t="s">
        <v>19</v>
      </c>
    </row>
    <row r="10" spans="1:13" s="16" customFormat="1" ht="65.25" customHeight="1">
      <c r="A10" s="17">
        <v>4</v>
      </c>
      <c r="B10" s="5" t="s">
        <v>11</v>
      </c>
      <c r="C10" s="17" t="s">
        <v>38</v>
      </c>
      <c r="D10" s="20" t="s">
        <v>13</v>
      </c>
      <c r="E10" s="20">
        <v>0.46</v>
      </c>
      <c r="F10" s="20" t="s">
        <v>14</v>
      </c>
      <c r="G10" s="19" t="s">
        <v>37</v>
      </c>
      <c r="H10" s="20" t="s">
        <v>26</v>
      </c>
      <c r="I10" s="11" t="str">
        <f>I6</f>
        <v>Публичное акционерное общество "Северное" (ПАО "Северное");                                                                 ИНН 5053040768</v>
      </c>
      <c r="J10" s="8" t="s">
        <v>17</v>
      </c>
      <c r="K10" s="12">
        <v>0.85</v>
      </c>
      <c r="L10" s="3" t="s">
        <v>18</v>
      </c>
      <c r="M10" s="5" t="s">
        <v>19</v>
      </c>
    </row>
    <row r="11" spans="1:13" s="16" customFormat="1" ht="66" customHeight="1">
      <c r="A11" s="17">
        <v>5</v>
      </c>
      <c r="B11" s="5" t="s">
        <v>11</v>
      </c>
      <c r="C11" s="19" t="s">
        <v>28</v>
      </c>
      <c r="D11" s="5" t="s">
        <v>13</v>
      </c>
      <c r="E11" s="21">
        <v>3.6</v>
      </c>
      <c r="F11" s="15" t="s">
        <v>14</v>
      </c>
      <c r="G11" s="5" t="s">
        <v>37</v>
      </c>
      <c r="H11" s="5" t="s">
        <v>29</v>
      </c>
      <c r="I11" s="11" t="s">
        <v>22</v>
      </c>
      <c r="J11" s="3" t="s">
        <v>17</v>
      </c>
      <c r="K11" s="3">
        <v>2.13</v>
      </c>
      <c r="L11" s="3" t="s">
        <v>18</v>
      </c>
      <c r="M11" s="5" t="s">
        <v>19</v>
      </c>
    </row>
    <row r="12" spans="1:13" s="16" customFormat="1" ht="68.25" customHeight="1">
      <c r="A12" s="17">
        <v>6</v>
      </c>
      <c r="B12" s="5" t="s">
        <v>11</v>
      </c>
      <c r="C12" s="5" t="s">
        <v>30</v>
      </c>
      <c r="D12" s="19" t="s">
        <v>13</v>
      </c>
      <c r="E12" s="20">
        <v>2.26</v>
      </c>
      <c r="F12" s="20" t="s">
        <v>14</v>
      </c>
      <c r="G12" s="19" t="s">
        <v>37</v>
      </c>
      <c r="H12" s="18" t="s">
        <v>16</v>
      </c>
      <c r="I12" s="11" t="s">
        <v>22</v>
      </c>
      <c r="J12" s="8" t="s">
        <v>17</v>
      </c>
      <c r="K12" s="12">
        <v>3.99</v>
      </c>
      <c r="L12" s="3" t="s">
        <v>18</v>
      </c>
      <c r="M12" s="5" t="s">
        <v>19</v>
      </c>
    </row>
    <row r="13" spans="1:13" s="16" customFormat="1" ht="66.75" customHeight="1">
      <c r="A13" s="17">
        <v>7</v>
      </c>
      <c r="B13" s="5" t="s">
        <v>11</v>
      </c>
      <c r="C13" s="5" t="s">
        <v>31</v>
      </c>
      <c r="D13" s="5" t="s">
        <v>13</v>
      </c>
      <c r="E13" s="15">
        <v>6.55</v>
      </c>
      <c r="F13" s="15" t="s">
        <v>14</v>
      </c>
      <c r="G13" s="5" t="s">
        <v>37</v>
      </c>
      <c r="H13" s="5" t="s">
        <v>29</v>
      </c>
      <c r="I13" s="11" t="str">
        <f>I9</f>
        <v>Публичное акционерное общество "Северное" (ПАО "Северное");                                                                 ИНН 5053040768</v>
      </c>
      <c r="J13" s="3" t="s">
        <v>17</v>
      </c>
      <c r="K13" s="3">
        <v>1.19</v>
      </c>
      <c r="L13" s="3" t="s">
        <v>18</v>
      </c>
      <c r="M13" s="5" t="s">
        <v>19</v>
      </c>
    </row>
    <row r="14" spans="1:13" s="16" customFormat="1" ht="66" customHeight="1">
      <c r="A14" s="5">
        <v>8</v>
      </c>
      <c r="B14" s="5" t="s">
        <v>11</v>
      </c>
      <c r="C14" s="5" t="s">
        <v>32</v>
      </c>
      <c r="D14" s="5" t="s">
        <v>13</v>
      </c>
      <c r="E14" s="15">
        <v>1.21</v>
      </c>
      <c r="F14" s="15" t="s">
        <v>14</v>
      </c>
      <c r="G14" s="5" t="s">
        <v>37</v>
      </c>
      <c r="H14" s="5" t="s">
        <v>33</v>
      </c>
      <c r="I14" s="4" t="str">
        <f>I10</f>
        <v>Публичное акционерное общество "Северное" (ПАО "Северное");                                                                 ИНН 5053040768</v>
      </c>
      <c r="J14" s="3" t="s">
        <v>17</v>
      </c>
      <c r="K14" s="3">
        <v>0.38</v>
      </c>
      <c r="L14" s="3" t="s">
        <v>18</v>
      </c>
      <c r="M14" s="5" t="s">
        <v>19</v>
      </c>
    </row>
    <row r="15" spans="1:13" s="14" customFormat="1" ht="67.5" customHeight="1">
      <c r="A15" s="5">
        <v>9</v>
      </c>
      <c r="B15" s="5" t="s">
        <v>11</v>
      </c>
      <c r="C15" s="5" t="s">
        <v>34</v>
      </c>
      <c r="D15" s="5" t="s">
        <v>13</v>
      </c>
      <c r="E15" s="15">
        <v>5.44</v>
      </c>
      <c r="F15" s="15" t="s">
        <v>14</v>
      </c>
      <c r="G15" s="5" t="s">
        <v>37</v>
      </c>
      <c r="H15" s="5" t="s">
        <v>35</v>
      </c>
      <c r="I15" s="4" t="str">
        <f>I11</f>
        <v>Публичное акционерное общество "Северное" (ПАО "Северное");                                                                 ИНН 5053040768</v>
      </c>
      <c r="J15" s="3" t="s">
        <v>17</v>
      </c>
      <c r="K15" s="3" t="s">
        <v>36</v>
      </c>
      <c r="L15" s="3" t="s">
        <v>36</v>
      </c>
      <c r="M15" s="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1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13" customWidth="1"/>
    <col min="15" max="16384" width="9.140625" style="13" customWidth="1"/>
  </cols>
  <sheetData>
    <row r="1" spans="2:13" ht="18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16" customFormat="1" ht="69.75" customHeight="1">
      <c r="A5" s="5">
        <v>1</v>
      </c>
      <c r="B5" s="5" t="s">
        <v>11</v>
      </c>
      <c r="C5" s="5" t="s">
        <v>12</v>
      </c>
      <c r="D5" s="15" t="s">
        <v>13</v>
      </c>
      <c r="E5" s="15">
        <v>1.68</v>
      </c>
      <c r="F5" s="15" t="s">
        <v>14</v>
      </c>
      <c r="G5" s="5" t="s">
        <v>37</v>
      </c>
      <c r="H5" s="15" t="s">
        <v>16</v>
      </c>
      <c r="I5" s="4" t="str">
        <f>I6</f>
        <v>Публичное акционерное общество "Северное" (ПАО "Северное");                                                                 ИНН 5053040768</v>
      </c>
      <c r="J5" s="3" t="s">
        <v>17</v>
      </c>
      <c r="K5" s="3">
        <v>0.41</v>
      </c>
      <c r="L5" s="3" t="s">
        <v>18</v>
      </c>
      <c r="M5" s="5" t="s">
        <v>19</v>
      </c>
    </row>
    <row r="6" spans="1:13" s="16" customFormat="1" ht="27.75" customHeight="1">
      <c r="A6" s="75">
        <f>SUM(A5)+1</f>
        <v>2</v>
      </c>
      <c r="B6" s="5" t="s">
        <v>11</v>
      </c>
      <c r="C6" s="6" t="s">
        <v>20</v>
      </c>
      <c r="D6" s="78" t="s">
        <v>13</v>
      </c>
      <c r="E6" s="78">
        <f>3.23+0.15</f>
        <v>3.38</v>
      </c>
      <c r="F6" s="78" t="s">
        <v>14</v>
      </c>
      <c r="G6" s="75" t="s">
        <v>37</v>
      </c>
      <c r="H6" s="75" t="s">
        <v>39</v>
      </c>
      <c r="I6" s="81" t="s">
        <v>22</v>
      </c>
      <c r="J6" s="7" t="s">
        <v>17</v>
      </c>
      <c r="K6" s="8">
        <f>0.27+0.4+0.61+0.29+0.21+0.32+1.95+0.85+0.93+0.35+0.93+0.56+0.59</f>
        <v>8.259999999999998</v>
      </c>
      <c r="L6" s="3" t="s">
        <v>18</v>
      </c>
      <c r="M6" s="75" t="s">
        <v>19</v>
      </c>
    </row>
    <row r="7" spans="1:13" s="16" customFormat="1" ht="51" customHeight="1">
      <c r="A7" s="76"/>
      <c r="B7" s="5" t="s">
        <v>11</v>
      </c>
      <c r="C7" s="6" t="s">
        <v>23</v>
      </c>
      <c r="D7" s="79"/>
      <c r="E7" s="79"/>
      <c r="F7" s="79"/>
      <c r="G7" s="76"/>
      <c r="H7" s="76"/>
      <c r="I7" s="82"/>
      <c r="J7" s="3" t="s">
        <v>17</v>
      </c>
      <c r="K7" s="3">
        <f>2.22+1.68+0+2.48+1.46+0.41</f>
        <v>8.25</v>
      </c>
      <c r="L7" s="3" t="s">
        <v>18</v>
      </c>
      <c r="M7" s="76"/>
    </row>
    <row r="8" spans="1:13" s="16" customFormat="1" ht="29.25" customHeight="1">
      <c r="A8" s="77"/>
      <c r="B8" s="5" t="s">
        <v>11</v>
      </c>
      <c r="C8" s="9" t="s">
        <v>24</v>
      </c>
      <c r="D8" s="80"/>
      <c r="E8" s="80"/>
      <c r="F8" s="80"/>
      <c r="G8" s="77"/>
      <c r="H8" s="77"/>
      <c r="I8" s="83"/>
      <c r="J8" s="3" t="s">
        <v>17</v>
      </c>
      <c r="K8" s="3">
        <v>0.53</v>
      </c>
      <c r="L8" s="3" t="s">
        <v>18</v>
      </c>
      <c r="M8" s="77"/>
    </row>
    <row r="9" spans="1:13" s="16" customFormat="1" ht="68.25" customHeight="1">
      <c r="A9" s="17">
        <v>3</v>
      </c>
      <c r="B9" s="5" t="s">
        <v>11</v>
      </c>
      <c r="C9" s="17" t="s">
        <v>25</v>
      </c>
      <c r="D9" s="20" t="s">
        <v>13</v>
      </c>
      <c r="E9" s="20">
        <v>0.75</v>
      </c>
      <c r="F9" s="20" t="s">
        <v>14</v>
      </c>
      <c r="G9" s="19" t="s">
        <v>37</v>
      </c>
      <c r="H9" s="20" t="s">
        <v>26</v>
      </c>
      <c r="I9" s="10" t="str">
        <f>I6</f>
        <v>Публичное акционерное общество "Северное" (ПАО "Северное");                                                                 ИНН 5053040768</v>
      </c>
      <c r="J9" s="8" t="s">
        <v>17</v>
      </c>
      <c r="K9" s="12">
        <v>0.61</v>
      </c>
      <c r="L9" s="3" t="s">
        <v>18</v>
      </c>
      <c r="M9" s="5" t="s">
        <v>19</v>
      </c>
    </row>
    <row r="10" spans="1:13" s="16" customFormat="1" ht="65.25" customHeight="1">
      <c r="A10" s="17">
        <v>4</v>
      </c>
      <c r="B10" s="5" t="s">
        <v>11</v>
      </c>
      <c r="C10" s="17" t="s">
        <v>38</v>
      </c>
      <c r="D10" s="20" t="s">
        <v>13</v>
      </c>
      <c r="E10" s="20">
        <v>0.46</v>
      </c>
      <c r="F10" s="20" t="s">
        <v>14</v>
      </c>
      <c r="G10" s="19" t="s">
        <v>37</v>
      </c>
      <c r="H10" s="20" t="s">
        <v>26</v>
      </c>
      <c r="I10" s="11" t="str">
        <f>I6</f>
        <v>Публичное акционерное общество "Северное" (ПАО "Северное");                                                                 ИНН 5053040768</v>
      </c>
      <c r="J10" s="8" t="s">
        <v>17</v>
      </c>
      <c r="K10" s="12">
        <v>0.85</v>
      </c>
      <c r="L10" s="3" t="s">
        <v>18</v>
      </c>
      <c r="M10" s="5" t="s">
        <v>19</v>
      </c>
    </row>
    <row r="11" spans="1:13" s="16" customFormat="1" ht="66" customHeight="1">
      <c r="A11" s="17">
        <v>5</v>
      </c>
      <c r="B11" s="5" t="s">
        <v>11</v>
      </c>
      <c r="C11" s="19" t="s">
        <v>28</v>
      </c>
      <c r="D11" s="5" t="s">
        <v>13</v>
      </c>
      <c r="E11" s="21">
        <v>3.6</v>
      </c>
      <c r="F11" s="15" t="s">
        <v>14</v>
      </c>
      <c r="G11" s="5" t="s">
        <v>37</v>
      </c>
      <c r="H11" s="5" t="s">
        <v>29</v>
      </c>
      <c r="I11" s="11" t="s">
        <v>22</v>
      </c>
      <c r="J11" s="3" t="s">
        <v>17</v>
      </c>
      <c r="K11" s="3">
        <v>2.13</v>
      </c>
      <c r="L11" s="3" t="s">
        <v>18</v>
      </c>
      <c r="M11" s="5" t="s">
        <v>19</v>
      </c>
    </row>
    <row r="12" spans="1:13" s="16" customFormat="1" ht="68.25" customHeight="1">
      <c r="A12" s="17">
        <v>6</v>
      </c>
      <c r="B12" s="5" t="s">
        <v>11</v>
      </c>
      <c r="C12" s="5" t="s">
        <v>30</v>
      </c>
      <c r="D12" s="19" t="s">
        <v>13</v>
      </c>
      <c r="E12" s="20">
        <v>2.26</v>
      </c>
      <c r="F12" s="20" t="s">
        <v>14</v>
      </c>
      <c r="G12" s="19" t="s">
        <v>37</v>
      </c>
      <c r="H12" s="18" t="s">
        <v>16</v>
      </c>
      <c r="I12" s="11" t="s">
        <v>22</v>
      </c>
      <c r="J12" s="8" t="s">
        <v>17</v>
      </c>
      <c r="K12" s="12">
        <v>3.99</v>
      </c>
      <c r="L12" s="3" t="s">
        <v>18</v>
      </c>
      <c r="M12" s="5" t="s">
        <v>19</v>
      </c>
    </row>
    <row r="13" spans="1:13" s="16" customFormat="1" ht="66.75" customHeight="1">
      <c r="A13" s="17">
        <v>7</v>
      </c>
      <c r="B13" s="5" t="s">
        <v>11</v>
      </c>
      <c r="C13" s="5" t="s">
        <v>31</v>
      </c>
      <c r="D13" s="5" t="s">
        <v>13</v>
      </c>
      <c r="E13" s="15">
        <v>6.55</v>
      </c>
      <c r="F13" s="15" t="s">
        <v>14</v>
      </c>
      <c r="G13" s="5" t="s">
        <v>37</v>
      </c>
      <c r="H13" s="5" t="s">
        <v>29</v>
      </c>
      <c r="I13" s="11" t="str">
        <f>I9</f>
        <v>Публичное акционерное общество "Северное" (ПАО "Северное");                                                                 ИНН 5053040768</v>
      </c>
      <c r="J13" s="3" t="s">
        <v>17</v>
      </c>
      <c r="K13" s="3">
        <v>1.19</v>
      </c>
      <c r="L13" s="3" t="s">
        <v>18</v>
      </c>
      <c r="M13" s="5" t="s">
        <v>19</v>
      </c>
    </row>
    <row r="14" spans="1:13" s="16" customFormat="1" ht="66" customHeight="1">
      <c r="A14" s="5">
        <v>8</v>
      </c>
      <c r="B14" s="5" t="s">
        <v>11</v>
      </c>
      <c r="C14" s="5" t="s">
        <v>32</v>
      </c>
      <c r="D14" s="5" t="s">
        <v>13</v>
      </c>
      <c r="E14" s="15">
        <v>1.21</v>
      </c>
      <c r="F14" s="15" t="s">
        <v>14</v>
      </c>
      <c r="G14" s="5" t="s">
        <v>37</v>
      </c>
      <c r="H14" s="5" t="s">
        <v>33</v>
      </c>
      <c r="I14" s="4" t="str">
        <f>I10</f>
        <v>Публичное акционерное общество "Северное" (ПАО "Северное");                                                                 ИНН 5053040768</v>
      </c>
      <c r="J14" s="3" t="s">
        <v>17</v>
      </c>
      <c r="K14" s="3">
        <v>0.38</v>
      </c>
      <c r="L14" s="3" t="s">
        <v>18</v>
      </c>
      <c r="M14" s="5" t="s">
        <v>19</v>
      </c>
    </row>
    <row r="15" spans="1:13" s="14" customFormat="1" ht="67.5" customHeight="1">
      <c r="A15" s="5">
        <v>9</v>
      </c>
      <c r="B15" s="5" t="s">
        <v>11</v>
      </c>
      <c r="C15" s="5" t="s">
        <v>34</v>
      </c>
      <c r="D15" s="5" t="s">
        <v>13</v>
      </c>
      <c r="E15" s="15">
        <v>5.44</v>
      </c>
      <c r="F15" s="15" t="s">
        <v>14</v>
      </c>
      <c r="G15" s="5" t="s">
        <v>37</v>
      </c>
      <c r="H15" s="5" t="s">
        <v>35</v>
      </c>
      <c r="I15" s="4" t="str">
        <f>I11</f>
        <v>Публичное акционерное общество "Северное" (ПАО "Северное");                                                                 ИНН 5053040768</v>
      </c>
      <c r="J15" s="3" t="s">
        <v>17</v>
      </c>
      <c r="K15" s="3" t="s">
        <v>36</v>
      </c>
      <c r="L15" s="3" t="s">
        <v>36</v>
      </c>
      <c r="M15" s="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E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1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13" customWidth="1"/>
    <col min="15" max="16384" width="9.140625" style="13" customWidth="1"/>
  </cols>
  <sheetData>
    <row r="1" spans="2:13" ht="18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16" customFormat="1" ht="69.75" customHeight="1">
      <c r="A5" s="5">
        <v>1</v>
      </c>
      <c r="B5" s="5" t="s">
        <v>11</v>
      </c>
      <c r="C5" s="5" t="s">
        <v>12</v>
      </c>
      <c r="D5" s="15" t="s">
        <v>13</v>
      </c>
      <c r="E5" s="15">
        <v>1.68</v>
      </c>
      <c r="F5" s="15" t="s">
        <v>14</v>
      </c>
      <c r="G5" s="5" t="s">
        <v>37</v>
      </c>
      <c r="H5" s="15" t="s">
        <v>16</v>
      </c>
      <c r="I5" s="4" t="str">
        <f>I6</f>
        <v>Публичное акционерное общество "Северное" (ПАО "Северное");                                                                 ИНН 5053040768</v>
      </c>
      <c r="J5" s="3" t="s">
        <v>17</v>
      </c>
      <c r="K5" s="3">
        <v>0.41</v>
      </c>
      <c r="L5" s="3" t="s">
        <v>18</v>
      </c>
      <c r="M5" s="5" t="s">
        <v>19</v>
      </c>
    </row>
    <row r="6" spans="1:13" s="16" customFormat="1" ht="27.75" customHeight="1">
      <c r="A6" s="75">
        <f>SUM(A5)+1</f>
        <v>2</v>
      </c>
      <c r="B6" s="5" t="s">
        <v>11</v>
      </c>
      <c r="C6" s="6" t="s">
        <v>20</v>
      </c>
      <c r="D6" s="78" t="s">
        <v>13</v>
      </c>
      <c r="E6" s="78">
        <f>3.23+0.15</f>
        <v>3.38</v>
      </c>
      <c r="F6" s="78" t="s">
        <v>14</v>
      </c>
      <c r="G6" s="75" t="s">
        <v>37</v>
      </c>
      <c r="H6" s="75" t="s">
        <v>39</v>
      </c>
      <c r="I6" s="81" t="s">
        <v>22</v>
      </c>
      <c r="J6" s="7" t="s">
        <v>17</v>
      </c>
      <c r="K6" s="8">
        <f>0.27+0.4+0.61+0.29+0.21+0.32+1.95+0.85+0.93+0.35+0.93+0.56+0.59</f>
        <v>8.259999999999998</v>
      </c>
      <c r="L6" s="3" t="s">
        <v>18</v>
      </c>
      <c r="M6" s="75" t="s">
        <v>19</v>
      </c>
    </row>
    <row r="7" spans="1:13" s="16" customFormat="1" ht="51" customHeight="1">
      <c r="A7" s="76"/>
      <c r="B7" s="5" t="s">
        <v>11</v>
      </c>
      <c r="C7" s="6" t="s">
        <v>23</v>
      </c>
      <c r="D7" s="79"/>
      <c r="E7" s="79"/>
      <c r="F7" s="79"/>
      <c r="G7" s="76"/>
      <c r="H7" s="76"/>
      <c r="I7" s="82"/>
      <c r="J7" s="3" t="s">
        <v>17</v>
      </c>
      <c r="K7" s="3">
        <f>2.22+1.68+0+2.48+1.46+0.41</f>
        <v>8.25</v>
      </c>
      <c r="L7" s="3" t="s">
        <v>18</v>
      </c>
      <c r="M7" s="76"/>
    </row>
    <row r="8" spans="1:13" s="16" customFormat="1" ht="29.25" customHeight="1">
      <c r="A8" s="77"/>
      <c r="B8" s="5" t="s">
        <v>11</v>
      </c>
      <c r="C8" s="9" t="s">
        <v>24</v>
      </c>
      <c r="D8" s="80"/>
      <c r="E8" s="80"/>
      <c r="F8" s="80"/>
      <c r="G8" s="77"/>
      <c r="H8" s="77"/>
      <c r="I8" s="83"/>
      <c r="J8" s="3" t="s">
        <v>17</v>
      </c>
      <c r="K8" s="3">
        <v>0.53</v>
      </c>
      <c r="L8" s="3" t="s">
        <v>18</v>
      </c>
      <c r="M8" s="77"/>
    </row>
    <row r="9" spans="1:13" s="16" customFormat="1" ht="68.25" customHeight="1">
      <c r="A9" s="17">
        <v>3</v>
      </c>
      <c r="B9" s="5" t="s">
        <v>11</v>
      </c>
      <c r="C9" s="17" t="s">
        <v>25</v>
      </c>
      <c r="D9" s="20" t="s">
        <v>13</v>
      </c>
      <c r="E9" s="20">
        <v>0.75</v>
      </c>
      <c r="F9" s="20" t="s">
        <v>14</v>
      </c>
      <c r="G9" s="19" t="s">
        <v>37</v>
      </c>
      <c r="H9" s="20" t="s">
        <v>26</v>
      </c>
      <c r="I9" s="10" t="str">
        <f>I6</f>
        <v>Публичное акционерное общество "Северное" (ПАО "Северное");                                                                 ИНН 5053040768</v>
      </c>
      <c r="J9" s="8" t="s">
        <v>17</v>
      </c>
      <c r="K9" s="12">
        <v>0.61</v>
      </c>
      <c r="L9" s="3" t="s">
        <v>18</v>
      </c>
      <c r="M9" s="5" t="s">
        <v>19</v>
      </c>
    </row>
    <row r="10" spans="1:13" s="16" customFormat="1" ht="65.25" customHeight="1">
      <c r="A10" s="17">
        <v>4</v>
      </c>
      <c r="B10" s="5" t="s">
        <v>11</v>
      </c>
      <c r="C10" s="17" t="s">
        <v>38</v>
      </c>
      <c r="D10" s="20" t="s">
        <v>13</v>
      </c>
      <c r="E10" s="20">
        <v>0.46</v>
      </c>
      <c r="F10" s="20" t="s">
        <v>14</v>
      </c>
      <c r="G10" s="19" t="s">
        <v>37</v>
      </c>
      <c r="H10" s="20" t="s">
        <v>26</v>
      </c>
      <c r="I10" s="11" t="str">
        <f>I6</f>
        <v>Публичное акционерное общество "Северное" (ПАО "Северное");                                                                 ИНН 5053040768</v>
      </c>
      <c r="J10" s="8" t="s">
        <v>17</v>
      </c>
      <c r="K10" s="12">
        <v>0.85</v>
      </c>
      <c r="L10" s="3" t="s">
        <v>18</v>
      </c>
      <c r="M10" s="5" t="s">
        <v>19</v>
      </c>
    </row>
    <row r="11" spans="1:13" s="16" customFormat="1" ht="66" customHeight="1">
      <c r="A11" s="17">
        <v>5</v>
      </c>
      <c r="B11" s="5" t="s">
        <v>11</v>
      </c>
      <c r="C11" s="19" t="s">
        <v>28</v>
      </c>
      <c r="D11" s="5" t="s">
        <v>13</v>
      </c>
      <c r="E11" s="21">
        <v>3.6</v>
      </c>
      <c r="F11" s="15" t="s">
        <v>14</v>
      </c>
      <c r="G11" s="5" t="s">
        <v>37</v>
      </c>
      <c r="H11" s="5" t="s">
        <v>29</v>
      </c>
      <c r="I11" s="11" t="s">
        <v>22</v>
      </c>
      <c r="J11" s="3" t="s">
        <v>17</v>
      </c>
      <c r="K11" s="3">
        <v>2.13</v>
      </c>
      <c r="L11" s="3" t="s">
        <v>18</v>
      </c>
      <c r="M11" s="5" t="s">
        <v>19</v>
      </c>
    </row>
    <row r="12" spans="1:13" s="16" customFormat="1" ht="68.25" customHeight="1">
      <c r="A12" s="17">
        <v>6</v>
      </c>
      <c r="B12" s="5" t="s">
        <v>11</v>
      </c>
      <c r="C12" s="5" t="s">
        <v>30</v>
      </c>
      <c r="D12" s="19" t="s">
        <v>13</v>
      </c>
      <c r="E12" s="20">
        <v>2.26</v>
      </c>
      <c r="F12" s="20" t="s">
        <v>14</v>
      </c>
      <c r="G12" s="19" t="s">
        <v>37</v>
      </c>
      <c r="H12" s="18" t="s">
        <v>16</v>
      </c>
      <c r="I12" s="11" t="s">
        <v>22</v>
      </c>
      <c r="J12" s="8" t="s">
        <v>17</v>
      </c>
      <c r="K12" s="12">
        <v>3.96</v>
      </c>
      <c r="L12" s="3" t="s">
        <v>18</v>
      </c>
      <c r="M12" s="5" t="s">
        <v>19</v>
      </c>
    </row>
    <row r="13" spans="1:13" s="16" customFormat="1" ht="66.75" customHeight="1">
      <c r="A13" s="17">
        <v>7</v>
      </c>
      <c r="B13" s="5" t="s">
        <v>11</v>
      </c>
      <c r="C13" s="5" t="s">
        <v>31</v>
      </c>
      <c r="D13" s="5" t="s">
        <v>13</v>
      </c>
      <c r="E13" s="15">
        <v>6.55</v>
      </c>
      <c r="F13" s="15" t="s">
        <v>14</v>
      </c>
      <c r="G13" s="5" t="s">
        <v>37</v>
      </c>
      <c r="H13" s="5" t="s">
        <v>29</v>
      </c>
      <c r="I13" s="11" t="str">
        <f>I9</f>
        <v>Публичное акционерное общество "Северное" (ПАО "Северное");                                                                 ИНН 5053040768</v>
      </c>
      <c r="J13" s="3" t="s">
        <v>17</v>
      </c>
      <c r="K13" s="3">
        <v>1.19</v>
      </c>
      <c r="L13" s="3" t="s">
        <v>18</v>
      </c>
      <c r="M13" s="5" t="s">
        <v>19</v>
      </c>
    </row>
    <row r="14" spans="1:13" s="16" customFormat="1" ht="66" customHeight="1">
      <c r="A14" s="5">
        <v>8</v>
      </c>
      <c r="B14" s="5" t="s">
        <v>11</v>
      </c>
      <c r="C14" s="5" t="s">
        <v>32</v>
      </c>
      <c r="D14" s="5" t="s">
        <v>13</v>
      </c>
      <c r="E14" s="15">
        <v>1.21</v>
      </c>
      <c r="F14" s="15" t="s">
        <v>14</v>
      </c>
      <c r="G14" s="5" t="s">
        <v>37</v>
      </c>
      <c r="H14" s="5" t="s">
        <v>33</v>
      </c>
      <c r="I14" s="4" t="str">
        <f>I10</f>
        <v>Публичное акционерное общество "Северное" (ПАО "Северное");                                                                 ИНН 5053040768</v>
      </c>
      <c r="J14" s="3" t="s">
        <v>17</v>
      </c>
      <c r="K14" s="3" t="s">
        <v>36</v>
      </c>
      <c r="L14" s="3" t="s">
        <v>18</v>
      </c>
      <c r="M14" s="5" t="s">
        <v>19</v>
      </c>
    </row>
    <row r="15" spans="1:13" s="14" customFormat="1" ht="67.5" customHeight="1">
      <c r="A15" s="5">
        <v>9</v>
      </c>
      <c r="B15" s="5" t="s">
        <v>11</v>
      </c>
      <c r="C15" s="5" t="s">
        <v>34</v>
      </c>
      <c r="D15" s="5" t="s">
        <v>13</v>
      </c>
      <c r="E15" s="15">
        <v>5.44</v>
      </c>
      <c r="F15" s="15" t="s">
        <v>14</v>
      </c>
      <c r="G15" s="5" t="s">
        <v>37</v>
      </c>
      <c r="H15" s="5" t="s">
        <v>35</v>
      </c>
      <c r="I15" s="4" t="str">
        <f>I11</f>
        <v>Публичное акционерное общество "Северное" (ПАО "Северное");                                                                 ИНН 5053040768</v>
      </c>
      <c r="J15" s="3" t="s">
        <v>17</v>
      </c>
      <c r="K15" s="3" t="s">
        <v>36</v>
      </c>
      <c r="L15" s="3" t="s">
        <v>36</v>
      </c>
      <c r="M15" s="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D1">
      <selection activeCell="I5" sqref="I5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13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13" customWidth="1"/>
    <col min="15" max="16384" width="9.140625" style="13" customWidth="1"/>
  </cols>
  <sheetData>
    <row r="1" spans="2:13" ht="18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13.5" customHeight="1"/>
    <row r="3" spans="1:13" ht="8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5</v>
      </c>
      <c r="L3" s="2" t="s">
        <v>6</v>
      </c>
      <c r="M3" s="2" t="s">
        <v>7</v>
      </c>
    </row>
    <row r="4" spans="1:13" ht="15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s="16" customFormat="1" ht="69.75" customHeight="1">
      <c r="A5" s="5">
        <v>1</v>
      </c>
      <c r="B5" s="5" t="s">
        <v>11</v>
      </c>
      <c r="C5" s="5" t="s">
        <v>12</v>
      </c>
      <c r="D5" s="15" t="s">
        <v>13</v>
      </c>
      <c r="E5" s="15">
        <v>1.68</v>
      </c>
      <c r="F5" s="15" t="s">
        <v>14</v>
      </c>
      <c r="G5" s="5" t="s">
        <v>37</v>
      </c>
      <c r="H5" s="15" t="s">
        <v>16</v>
      </c>
      <c r="I5" s="4" t="str">
        <f>I6</f>
        <v>Публичное акционерное общество "Северное" (ПАО "Северное");                                                                 ИНН 5053040768</v>
      </c>
      <c r="J5" s="3" t="s">
        <v>17</v>
      </c>
      <c r="K5" s="3">
        <v>0.41</v>
      </c>
      <c r="L5" s="3" t="s">
        <v>18</v>
      </c>
      <c r="M5" s="5" t="s">
        <v>19</v>
      </c>
    </row>
    <row r="6" spans="1:13" s="16" customFormat="1" ht="27.75" customHeight="1">
      <c r="A6" s="75">
        <f>SUM(A5)+1</f>
        <v>2</v>
      </c>
      <c r="B6" s="5" t="s">
        <v>11</v>
      </c>
      <c r="C6" s="6" t="s">
        <v>20</v>
      </c>
      <c r="D6" s="78" t="s">
        <v>13</v>
      </c>
      <c r="E6" s="78">
        <f>3.23+0.15</f>
        <v>3.38</v>
      </c>
      <c r="F6" s="78" t="s">
        <v>14</v>
      </c>
      <c r="G6" s="75" t="s">
        <v>37</v>
      </c>
      <c r="H6" s="75" t="s">
        <v>39</v>
      </c>
      <c r="I6" s="81" t="s">
        <v>22</v>
      </c>
      <c r="J6" s="7" t="s">
        <v>17</v>
      </c>
      <c r="K6" s="8">
        <f>0.27+0.4+0.61+0.29+0.21+0.32+1.95+0.85+0.93+0.35+0.93+0.56+0.59</f>
        <v>8.259999999999998</v>
      </c>
      <c r="L6" s="3" t="s">
        <v>18</v>
      </c>
      <c r="M6" s="75" t="s">
        <v>19</v>
      </c>
    </row>
    <row r="7" spans="1:13" s="16" customFormat="1" ht="51" customHeight="1">
      <c r="A7" s="76"/>
      <c r="B7" s="5" t="s">
        <v>11</v>
      </c>
      <c r="C7" s="6" t="s">
        <v>23</v>
      </c>
      <c r="D7" s="79"/>
      <c r="E7" s="79"/>
      <c r="F7" s="79"/>
      <c r="G7" s="76"/>
      <c r="H7" s="76"/>
      <c r="I7" s="82"/>
      <c r="J7" s="3" t="s">
        <v>17</v>
      </c>
      <c r="K7" s="3">
        <f>2.22+1.68+0+2.48+1.46+0.41</f>
        <v>8.25</v>
      </c>
      <c r="L7" s="3" t="s">
        <v>18</v>
      </c>
      <c r="M7" s="76"/>
    </row>
    <row r="8" spans="1:13" s="16" customFormat="1" ht="29.25" customHeight="1">
      <c r="A8" s="77"/>
      <c r="B8" s="5" t="s">
        <v>11</v>
      </c>
      <c r="C8" s="9" t="s">
        <v>24</v>
      </c>
      <c r="D8" s="80"/>
      <c r="E8" s="80"/>
      <c r="F8" s="80"/>
      <c r="G8" s="77"/>
      <c r="H8" s="77"/>
      <c r="I8" s="83"/>
      <c r="J8" s="3" t="s">
        <v>17</v>
      </c>
      <c r="K8" s="3">
        <v>0.53</v>
      </c>
      <c r="L8" s="3" t="s">
        <v>18</v>
      </c>
      <c r="M8" s="77"/>
    </row>
    <row r="9" spans="1:13" s="16" customFormat="1" ht="68.25" customHeight="1">
      <c r="A9" s="17">
        <v>3</v>
      </c>
      <c r="B9" s="5" t="s">
        <v>11</v>
      </c>
      <c r="C9" s="17" t="s">
        <v>25</v>
      </c>
      <c r="D9" s="20" t="s">
        <v>13</v>
      </c>
      <c r="E9" s="20">
        <v>0.75</v>
      </c>
      <c r="F9" s="20" t="s">
        <v>14</v>
      </c>
      <c r="G9" s="19" t="s">
        <v>37</v>
      </c>
      <c r="H9" s="20" t="s">
        <v>26</v>
      </c>
      <c r="I9" s="10" t="str">
        <f>I6</f>
        <v>Публичное акционерное общество "Северное" (ПАО "Северное");                                                                 ИНН 5053040768</v>
      </c>
      <c r="J9" s="8" t="s">
        <v>17</v>
      </c>
      <c r="K9" s="12">
        <v>0.61</v>
      </c>
      <c r="L9" s="3" t="s">
        <v>18</v>
      </c>
      <c r="M9" s="5" t="s">
        <v>19</v>
      </c>
    </row>
    <row r="10" spans="1:13" s="16" customFormat="1" ht="65.25" customHeight="1">
      <c r="A10" s="17">
        <v>4</v>
      </c>
      <c r="B10" s="5" t="s">
        <v>11</v>
      </c>
      <c r="C10" s="17" t="s">
        <v>38</v>
      </c>
      <c r="D10" s="20" t="s">
        <v>13</v>
      </c>
      <c r="E10" s="20">
        <v>0.46</v>
      </c>
      <c r="F10" s="20" t="s">
        <v>14</v>
      </c>
      <c r="G10" s="19" t="s">
        <v>37</v>
      </c>
      <c r="H10" s="20" t="s">
        <v>26</v>
      </c>
      <c r="I10" s="11" t="str">
        <f>I6</f>
        <v>Публичное акционерное общество "Северное" (ПАО "Северное");                                                                 ИНН 5053040768</v>
      </c>
      <c r="J10" s="8" t="s">
        <v>17</v>
      </c>
      <c r="K10" s="12">
        <v>0.85</v>
      </c>
      <c r="L10" s="3" t="s">
        <v>18</v>
      </c>
      <c r="M10" s="5" t="s">
        <v>19</v>
      </c>
    </row>
    <row r="11" spans="1:13" s="16" customFormat="1" ht="66" customHeight="1">
      <c r="A11" s="17">
        <v>5</v>
      </c>
      <c r="B11" s="5" t="s">
        <v>11</v>
      </c>
      <c r="C11" s="19" t="s">
        <v>28</v>
      </c>
      <c r="D11" s="5" t="s">
        <v>13</v>
      </c>
      <c r="E11" s="21">
        <v>3.6</v>
      </c>
      <c r="F11" s="15" t="s">
        <v>14</v>
      </c>
      <c r="G11" s="5" t="s">
        <v>37</v>
      </c>
      <c r="H11" s="5" t="s">
        <v>29</v>
      </c>
      <c r="I11" s="11" t="s">
        <v>22</v>
      </c>
      <c r="J11" s="3" t="s">
        <v>17</v>
      </c>
      <c r="K11" s="3">
        <v>2.13</v>
      </c>
      <c r="L11" s="3" t="s">
        <v>18</v>
      </c>
      <c r="M11" s="5" t="s">
        <v>19</v>
      </c>
    </row>
    <row r="12" spans="1:13" s="16" customFormat="1" ht="68.25" customHeight="1">
      <c r="A12" s="17">
        <v>6</v>
      </c>
      <c r="B12" s="5" t="s">
        <v>11</v>
      </c>
      <c r="C12" s="5" t="s">
        <v>30</v>
      </c>
      <c r="D12" s="19" t="s">
        <v>13</v>
      </c>
      <c r="E12" s="20">
        <v>2.26</v>
      </c>
      <c r="F12" s="20" t="s">
        <v>14</v>
      </c>
      <c r="G12" s="19" t="s">
        <v>37</v>
      </c>
      <c r="H12" s="18" t="s">
        <v>16</v>
      </c>
      <c r="I12" s="11" t="s">
        <v>22</v>
      </c>
      <c r="J12" s="8" t="s">
        <v>17</v>
      </c>
      <c r="K12" s="12">
        <v>3.96</v>
      </c>
      <c r="L12" s="3" t="s">
        <v>18</v>
      </c>
      <c r="M12" s="5" t="s">
        <v>19</v>
      </c>
    </row>
    <row r="13" spans="1:13" s="16" customFormat="1" ht="66.75" customHeight="1">
      <c r="A13" s="17">
        <v>7</v>
      </c>
      <c r="B13" s="5" t="s">
        <v>11</v>
      </c>
      <c r="C13" s="5" t="s">
        <v>31</v>
      </c>
      <c r="D13" s="5" t="s">
        <v>13</v>
      </c>
      <c r="E13" s="15">
        <v>6.55</v>
      </c>
      <c r="F13" s="15" t="s">
        <v>14</v>
      </c>
      <c r="G13" s="5" t="s">
        <v>37</v>
      </c>
      <c r="H13" s="5" t="s">
        <v>29</v>
      </c>
      <c r="I13" s="11" t="str">
        <f>I9</f>
        <v>Публичное акционерное общество "Северное" (ПАО "Северное");                                                                 ИНН 5053040768</v>
      </c>
      <c r="J13" s="3" t="s">
        <v>17</v>
      </c>
      <c r="K13" s="3">
        <v>1.19</v>
      </c>
      <c r="L13" s="3" t="s">
        <v>18</v>
      </c>
      <c r="M13" s="5" t="s">
        <v>19</v>
      </c>
    </row>
    <row r="14" spans="1:13" s="16" customFormat="1" ht="66" customHeight="1">
      <c r="A14" s="5">
        <v>8</v>
      </c>
      <c r="B14" s="5" t="s">
        <v>11</v>
      </c>
      <c r="C14" s="5" t="s">
        <v>32</v>
      </c>
      <c r="D14" s="5" t="s">
        <v>13</v>
      </c>
      <c r="E14" s="15">
        <v>1.21</v>
      </c>
      <c r="F14" s="15" t="s">
        <v>14</v>
      </c>
      <c r="G14" s="5" t="s">
        <v>37</v>
      </c>
      <c r="H14" s="5" t="s">
        <v>33</v>
      </c>
      <c r="I14" s="4" t="str">
        <f>I10</f>
        <v>Публичное акционерное общество "Северное" (ПАО "Северное");                                                                 ИНН 5053040768</v>
      </c>
      <c r="J14" s="3" t="s">
        <v>17</v>
      </c>
      <c r="K14" s="3" t="s">
        <v>36</v>
      </c>
      <c r="L14" s="3" t="s">
        <v>18</v>
      </c>
      <c r="M14" s="5" t="s">
        <v>19</v>
      </c>
    </row>
    <row r="15" spans="1:13" s="14" customFormat="1" ht="67.5" customHeight="1">
      <c r="A15" s="5">
        <v>9</v>
      </c>
      <c r="B15" s="5" t="s">
        <v>11</v>
      </c>
      <c r="C15" s="5" t="s">
        <v>34</v>
      </c>
      <c r="D15" s="5" t="s">
        <v>13</v>
      </c>
      <c r="E15" s="15">
        <v>5.44</v>
      </c>
      <c r="F15" s="15" t="s">
        <v>14</v>
      </c>
      <c r="G15" s="5" t="s">
        <v>37</v>
      </c>
      <c r="H15" s="5" t="s">
        <v>35</v>
      </c>
      <c r="I15" s="4" t="str">
        <f>I11</f>
        <v>Публичное акционерное общество "Северное" (ПАО "Северное");                                                                 ИНН 5053040768</v>
      </c>
      <c r="J15" s="3" t="s">
        <v>17</v>
      </c>
      <c r="K15" s="3" t="s">
        <v>36</v>
      </c>
      <c r="L15" s="3" t="s">
        <v>36</v>
      </c>
      <c r="M15" s="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85" zoomScalePageLayoutView="85" workbookViewId="0" topLeftCell="D1">
      <selection activeCell="I4" sqref="I4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9.75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1.29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51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8.25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65.25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61.5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61.5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61.5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61.5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61.5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85" zoomScalePageLayoutView="85" workbookViewId="0" topLeftCell="C1">
      <selection activeCell="I4" sqref="I4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75.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3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1.68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56.25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2.25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62.25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62.25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62.25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62.25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62.25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62.25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3.96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.7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.7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.7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.7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3.96</v>
      </c>
      <c r="L12" s="28" t="s">
        <v>18</v>
      </c>
      <c r="M12" s="25" t="s">
        <v>19</v>
      </c>
    </row>
    <row r="13" spans="1:13" s="29" customFormat="1" ht="60.7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.7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40" customFormat="1" ht="60.7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D6:D8"/>
    <mergeCell ref="A6:A8"/>
    <mergeCell ref="B1:M1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8.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8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8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8.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8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8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58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8.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8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8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8.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8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8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58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Normal="55" zoomScalePageLayoutView="85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1.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1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1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2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1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1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1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9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9.2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9.2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9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9.2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9.2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59.2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  <row r="16" ht="59.25" customHeight="1"/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D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37</v>
      </c>
      <c r="H5" s="26" t="s">
        <v>16</v>
      </c>
      <c r="I5" s="51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68">
        <f>SUM(A5)+1</f>
        <v>2</v>
      </c>
      <c r="B6" s="25" t="s">
        <v>11</v>
      </c>
      <c r="C6" s="6" t="s">
        <v>40</v>
      </c>
      <c r="D6" s="71" t="s">
        <v>13</v>
      </c>
      <c r="E6" s="71">
        <v>2.64</v>
      </c>
      <c r="F6" s="71" t="s">
        <v>14</v>
      </c>
      <c r="G6" s="68" t="s">
        <v>37</v>
      </c>
      <c r="H6" s="68" t="s">
        <v>39</v>
      </c>
      <c r="I6" s="84" t="s">
        <v>41</v>
      </c>
      <c r="J6" s="30" t="s">
        <v>17</v>
      </c>
      <c r="K6" s="31">
        <v>7.08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85"/>
      <c r="J7" s="28" t="s">
        <v>17</v>
      </c>
      <c r="K7" s="28">
        <v>6.41</v>
      </c>
      <c r="L7" s="28" t="s">
        <v>18</v>
      </c>
      <c r="M7" s="69"/>
    </row>
    <row r="8" spans="1:13" s="29" customFormat="1" ht="27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86"/>
      <c r="J8" s="28" t="s">
        <v>17</v>
      </c>
      <c r="K8" s="28">
        <v>0.43</v>
      </c>
      <c r="L8" s="28" t="s">
        <v>18</v>
      </c>
      <c r="M8" s="70"/>
    </row>
    <row r="9" spans="1:13" s="29" customFormat="1" ht="59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37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47">
        <v>0.5</v>
      </c>
      <c r="L9" s="28" t="s">
        <v>18</v>
      </c>
      <c r="M9" s="25" t="s">
        <v>19</v>
      </c>
    </row>
    <row r="10" spans="1:13" s="29" customFormat="1" ht="58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9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47">
        <v>0.7</v>
      </c>
      <c r="L10" s="28" t="s">
        <v>18</v>
      </c>
      <c r="M10" s="25" t="s">
        <v>19</v>
      </c>
    </row>
    <row r="11" spans="1:13" s="29" customFormat="1" ht="58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2.31</v>
      </c>
      <c r="F11" s="26" t="s">
        <v>14</v>
      </c>
      <c r="G11" s="25" t="s">
        <v>37</v>
      </c>
      <c r="H11" s="25" t="s">
        <v>29</v>
      </c>
      <c r="I11" s="39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58.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37</v>
      </c>
      <c r="H12" s="39" t="s">
        <v>16</v>
      </c>
      <c r="I12" s="39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6">
        <v>3.19</v>
      </c>
      <c r="L12" s="28" t="s">
        <v>18</v>
      </c>
      <c r="M12" s="25" t="s">
        <v>19</v>
      </c>
    </row>
    <row r="13" spans="1:13" s="29" customFormat="1" ht="58.5" customHeight="1">
      <c r="A13" s="32">
        <v>7</v>
      </c>
      <c r="B13" s="25" t="s">
        <v>11</v>
      </c>
      <c r="C13" s="25" t="s">
        <v>31</v>
      </c>
      <c r="D13" s="25" t="s">
        <v>13</v>
      </c>
      <c r="E13" s="38">
        <v>4.7</v>
      </c>
      <c r="F13" s="26" t="s">
        <v>14</v>
      </c>
      <c r="G13" s="25" t="s">
        <v>37</v>
      </c>
      <c r="H13" s="25" t="s">
        <v>29</v>
      </c>
      <c r="I13" s="39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58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37</v>
      </c>
      <c r="H14" s="25" t="s">
        <v>33</v>
      </c>
      <c r="I14" s="51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40" customFormat="1" ht="58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37</v>
      </c>
      <c r="H15" s="25" t="s">
        <v>35</v>
      </c>
      <c r="I15" s="51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C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9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9.2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9.2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9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9.2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9.2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59.2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0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1.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.7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.7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.7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3.96</v>
      </c>
      <c r="L12" s="28" t="s">
        <v>18</v>
      </c>
      <c r="M12" s="25" t="s">
        <v>19</v>
      </c>
    </row>
    <row r="13" spans="1:13" s="29" customFormat="1" ht="60.7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.7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40" customFormat="1" ht="60.7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8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8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8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8.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8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8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58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8.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8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8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8.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8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8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58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3.96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8.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8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8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8.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8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8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58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B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1.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1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1.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1.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1.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1.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1.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.7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.7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.7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.7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.7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.7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.7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37</v>
      </c>
      <c r="H5" s="26" t="s">
        <v>16</v>
      </c>
      <c r="I5" s="51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68">
        <f>SUM(A5)+1</f>
        <v>2</v>
      </c>
      <c r="B6" s="25" t="s">
        <v>11</v>
      </c>
      <c r="C6" s="6" t="s">
        <v>40</v>
      </c>
      <c r="D6" s="71" t="s">
        <v>13</v>
      </c>
      <c r="E6" s="71">
        <v>2.64</v>
      </c>
      <c r="F6" s="71" t="s">
        <v>14</v>
      </c>
      <c r="G6" s="68" t="s">
        <v>37</v>
      </c>
      <c r="H6" s="68" t="s">
        <v>39</v>
      </c>
      <c r="I6" s="84" t="s">
        <v>41</v>
      </c>
      <c r="J6" s="30" t="s">
        <v>17</v>
      </c>
      <c r="K6" s="31">
        <v>7.08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85"/>
      <c r="J7" s="28" t="s">
        <v>17</v>
      </c>
      <c r="K7" s="28">
        <v>6.41</v>
      </c>
      <c r="L7" s="28" t="s">
        <v>18</v>
      </c>
      <c r="M7" s="69"/>
    </row>
    <row r="8" spans="1:13" s="29" customFormat="1" ht="27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86"/>
      <c r="J8" s="28" t="s">
        <v>17</v>
      </c>
      <c r="K8" s="28">
        <v>0.43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37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47">
        <v>0.5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9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47">
        <v>0.7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2.31</v>
      </c>
      <c r="F11" s="26" t="s">
        <v>14</v>
      </c>
      <c r="G11" s="25" t="s">
        <v>37</v>
      </c>
      <c r="H11" s="25" t="s">
        <v>29</v>
      </c>
      <c r="I11" s="39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37</v>
      </c>
      <c r="H12" s="39" t="s">
        <v>16</v>
      </c>
      <c r="I12" s="39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6">
        <v>3.19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38">
        <v>4.7</v>
      </c>
      <c r="F13" s="26" t="s">
        <v>14</v>
      </c>
      <c r="G13" s="25" t="s">
        <v>37</v>
      </c>
      <c r="H13" s="25" t="s">
        <v>29</v>
      </c>
      <c r="I13" s="39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37</v>
      </c>
      <c r="H14" s="25" t="s">
        <v>33</v>
      </c>
      <c r="I14" s="51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37</v>
      </c>
      <c r="H15" s="25" t="s">
        <v>35</v>
      </c>
      <c r="I15" s="51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B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7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7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7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7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57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7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.7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  <row r="16" ht="57" customHeight="1"/>
    <row r="17" ht="57" customHeight="1"/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1.17</v>
      </c>
      <c r="F5" s="26" t="s">
        <v>14</v>
      </c>
      <c r="G5" s="25" t="s">
        <v>37</v>
      </c>
      <c r="H5" s="26" t="s">
        <v>16</v>
      </c>
      <c r="I5" s="51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68">
        <f>SUM(A5)+1</f>
        <v>2</v>
      </c>
      <c r="B6" s="25" t="s">
        <v>11</v>
      </c>
      <c r="C6" s="6" t="s">
        <v>40</v>
      </c>
      <c r="D6" s="71" t="s">
        <v>13</v>
      </c>
      <c r="E6" s="71">
        <v>2.64</v>
      </c>
      <c r="F6" s="71" t="s">
        <v>14</v>
      </c>
      <c r="G6" s="68" t="s">
        <v>37</v>
      </c>
      <c r="H6" s="68" t="s">
        <v>39</v>
      </c>
      <c r="I6" s="84" t="s">
        <v>41</v>
      </c>
      <c r="J6" s="30" t="s">
        <v>17</v>
      </c>
      <c r="K6" s="31">
        <v>7.08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85"/>
      <c r="J7" s="28" t="s">
        <v>17</v>
      </c>
      <c r="K7" s="28">
        <v>6.41</v>
      </c>
      <c r="L7" s="28" t="s">
        <v>18</v>
      </c>
      <c r="M7" s="69"/>
    </row>
    <row r="8" spans="1:13" s="29" customFormat="1" ht="27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86"/>
      <c r="J8" s="28" t="s">
        <v>17</v>
      </c>
      <c r="K8" s="28">
        <v>0.43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37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47">
        <v>0.5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9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47">
        <v>0.7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2.31</v>
      </c>
      <c r="F11" s="26" t="s">
        <v>14</v>
      </c>
      <c r="G11" s="25" t="s">
        <v>37</v>
      </c>
      <c r="H11" s="25" t="s">
        <v>29</v>
      </c>
      <c r="I11" s="39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37</v>
      </c>
      <c r="H12" s="39" t="s">
        <v>16</v>
      </c>
      <c r="I12" s="39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6">
        <v>3.19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38">
        <v>4.7</v>
      </c>
      <c r="F13" s="26" t="s">
        <v>14</v>
      </c>
      <c r="G13" s="25" t="s">
        <v>37</v>
      </c>
      <c r="H13" s="25" t="s">
        <v>29</v>
      </c>
      <c r="I13" s="39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37</v>
      </c>
      <c r="H14" s="25" t="s">
        <v>33</v>
      </c>
      <c r="I14" s="51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37</v>
      </c>
      <c r="H15" s="25" t="s">
        <v>35</v>
      </c>
      <c r="I15" s="51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37</v>
      </c>
      <c r="H5" s="26" t="s">
        <v>16</v>
      </c>
      <c r="I5" s="51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68">
        <f>SUM(A5)+1</f>
        <v>2</v>
      </c>
      <c r="B6" s="25" t="s">
        <v>11</v>
      </c>
      <c r="C6" s="6" t="s">
        <v>40</v>
      </c>
      <c r="D6" s="71" t="s">
        <v>13</v>
      </c>
      <c r="E6" s="71">
        <v>2.64</v>
      </c>
      <c r="F6" s="71" t="s">
        <v>14</v>
      </c>
      <c r="G6" s="68" t="s">
        <v>37</v>
      </c>
      <c r="H6" s="68" t="s">
        <v>39</v>
      </c>
      <c r="I6" s="84" t="s">
        <v>41</v>
      </c>
      <c r="J6" s="30" t="s">
        <v>17</v>
      </c>
      <c r="K6" s="31">
        <v>7.08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85"/>
      <c r="J7" s="28" t="s">
        <v>17</v>
      </c>
      <c r="K7" s="28">
        <v>6.41</v>
      </c>
      <c r="L7" s="28" t="s">
        <v>18</v>
      </c>
      <c r="M7" s="69"/>
    </row>
    <row r="8" spans="1:13" s="29" customFormat="1" ht="27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86"/>
      <c r="J8" s="28" t="s">
        <v>17</v>
      </c>
      <c r="K8" s="28">
        <v>0.43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37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47">
        <v>0.5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9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47">
        <v>0.7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2.31</v>
      </c>
      <c r="F11" s="26" t="s">
        <v>14</v>
      </c>
      <c r="G11" s="25" t="s">
        <v>37</v>
      </c>
      <c r="H11" s="25" t="s">
        <v>29</v>
      </c>
      <c r="I11" s="39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37</v>
      </c>
      <c r="H12" s="39" t="s">
        <v>16</v>
      </c>
      <c r="I12" s="39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6">
        <v>3.19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38">
        <v>4.7</v>
      </c>
      <c r="F13" s="26" t="s">
        <v>14</v>
      </c>
      <c r="G13" s="25" t="s">
        <v>37</v>
      </c>
      <c r="H13" s="25" t="s">
        <v>29</v>
      </c>
      <c r="I13" s="39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37</v>
      </c>
      <c r="H14" s="25" t="s">
        <v>33</v>
      </c>
      <c r="I14" s="51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37</v>
      </c>
      <c r="H15" s="25" t="s">
        <v>35</v>
      </c>
      <c r="I15" s="51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3.96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70" zoomScalePageLayoutView="70" workbookViewId="0" topLeftCell="A1">
      <selection activeCell="I4" sqref="I4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9.75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1.68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51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0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60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60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60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60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60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60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4.00390625" style="22" customWidth="1"/>
    <col min="2" max="2" width="11.421875" style="22" customWidth="1"/>
    <col min="3" max="3" width="35.00390625" style="22" customWidth="1"/>
    <col min="4" max="4" width="8.7109375" style="22" customWidth="1"/>
    <col min="5" max="5" width="10.421875" style="22" customWidth="1"/>
    <col min="6" max="6" width="11.00390625" style="22" customWidth="1"/>
    <col min="7" max="7" width="18.7109375" style="22" customWidth="1"/>
    <col min="8" max="8" width="14.00390625" style="22" customWidth="1"/>
    <col min="9" max="9" width="18.7109375" style="22" customWidth="1"/>
    <col min="10" max="10" width="9.57421875" style="22" customWidth="1"/>
    <col min="11" max="11" width="9.7109375" style="22" customWidth="1"/>
    <col min="12" max="12" width="11.140625" style="22" customWidth="1"/>
    <col min="13" max="13" width="17.57421875" style="22" customWidth="1"/>
    <col min="14" max="16384" width="9.140625" style="22" customWidth="1"/>
  </cols>
  <sheetData>
    <row r="1" spans="2:13" ht="19.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2"/>
    <row r="3" spans="1:13" ht="77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ht="77.25" customHeight="1">
      <c r="A5" s="41">
        <v>1</v>
      </c>
      <c r="B5" s="41" t="s">
        <v>11</v>
      </c>
      <c r="C5" s="41" t="s">
        <v>12</v>
      </c>
      <c r="D5" s="28" t="s">
        <v>13</v>
      </c>
      <c r="E5" s="42">
        <v>2.39</v>
      </c>
      <c r="F5" s="28" t="s">
        <v>14</v>
      </c>
      <c r="G5" s="43" t="s">
        <v>15</v>
      </c>
      <c r="H5" s="28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1.84</v>
      </c>
      <c r="L5" s="28" t="s">
        <v>18</v>
      </c>
      <c r="M5" s="25" t="s">
        <v>19</v>
      </c>
    </row>
    <row r="6" spans="1:13" ht="26.25" customHeight="1">
      <c r="A6" s="53">
        <v>2</v>
      </c>
      <c r="B6" s="53" t="s">
        <v>11</v>
      </c>
      <c r="C6" s="6" t="s">
        <v>20</v>
      </c>
      <c r="D6" s="56" t="s">
        <v>13</v>
      </c>
      <c r="E6" s="59">
        <f>3.49+0.15</f>
        <v>3.64</v>
      </c>
      <c r="F6" s="56" t="s">
        <v>14</v>
      </c>
      <c r="G6" s="62" t="s">
        <v>15</v>
      </c>
      <c r="H6" s="53" t="s">
        <v>21</v>
      </c>
      <c r="I6" s="65" t="s">
        <v>22</v>
      </c>
      <c r="J6" s="30" t="s">
        <v>17</v>
      </c>
      <c r="K6" s="31">
        <f>0.26+0.39+0.6+0.29+0.21+0.31+1.92+0.84+0.92+0.34+0.92+0.55+0.58</f>
        <v>8.129999999999999</v>
      </c>
      <c r="L6" s="28" t="s">
        <v>18</v>
      </c>
      <c r="M6" s="68" t="s">
        <v>19</v>
      </c>
    </row>
    <row r="7" spans="1:13" ht="51" customHeight="1">
      <c r="A7" s="54"/>
      <c r="B7" s="54"/>
      <c r="C7" s="6" t="s">
        <v>23</v>
      </c>
      <c r="D7" s="57"/>
      <c r="E7" s="60"/>
      <c r="F7" s="57"/>
      <c r="G7" s="63"/>
      <c r="H7" s="54"/>
      <c r="I7" s="66"/>
      <c r="J7" s="28" t="s">
        <v>17</v>
      </c>
      <c r="K7" s="28">
        <f>1.57+1.05+1.84+1.84+1.44+0.41</f>
        <v>8.15</v>
      </c>
      <c r="L7" s="28" t="s">
        <v>18</v>
      </c>
      <c r="M7" s="69"/>
    </row>
    <row r="8" spans="1:13" ht="27.75" customHeight="1">
      <c r="A8" s="55"/>
      <c r="B8" s="55"/>
      <c r="C8" s="9" t="s">
        <v>24</v>
      </c>
      <c r="D8" s="58"/>
      <c r="E8" s="61"/>
      <c r="F8" s="58"/>
      <c r="G8" s="64"/>
      <c r="H8" s="55"/>
      <c r="I8" s="67"/>
      <c r="J8" s="28" t="s">
        <v>17</v>
      </c>
      <c r="K8" s="28">
        <v>0.52</v>
      </c>
      <c r="L8" s="28" t="s">
        <v>18</v>
      </c>
      <c r="M8" s="70"/>
    </row>
    <row r="9" spans="1:13" ht="60" customHeight="1">
      <c r="A9" s="44">
        <v>3</v>
      </c>
      <c r="B9" s="41" t="s">
        <v>11</v>
      </c>
      <c r="C9" s="45" t="s">
        <v>25</v>
      </c>
      <c r="D9" s="31" t="s">
        <v>13</v>
      </c>
      <c r="E9" s="46">
        <v>0.2</v>
      </c>
      <c r="F9" s="31" t="s">
        <v>14</v>
      </c>
      <c r="G9" s="43" t="s">
        <v>15</v>
      </c>
      <c r="H9" s="31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47">
        <v>0.6</v>
      </c>
      <c r="L9" s="28" t="s">
        <v>18</v>
      </c>
      <c r="M9" s="25" t="s">
        <v>19</v>
      </c>
    </row>
    <row r="10" spans="1:13" ht="60" customHeight="1">
      <c r="A10" s="44">
        <v>4</v>
      </c>
      <c r="B10" s="41" t="s">
        <v>11</v>
      </c>
      <c r="C10" s="45" t="s">
        <v>27</v>
      </c>
      <c r="D10" s="31" t="s">
        <v>13</v>
      </c>
      <c r="E10" s="46">
        <v>0.27</v>
      </c>
      <c r="F10" s="31" t="s">
        <v>14</v>
      </c>
      <c r="G10" s="43" t="s">
        <v>15</v>
      </c>
      <c r="H10" s="31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0.84</v>
      </c>
      <c r="L10" s="28" t="s">
        <v>18</v>
      </c>
      <c r="M10" s="25" t="s">
        <v>19</v>
      </c>
    </row>
    <row r="11" spans="1:13" ht="60" customHeight="1">
      <c r="A11" s="41">
        <v>5</v>
      </c>
      <c r="B11" s="41" t="s">
        <v>11</v>
      </c>
      <c r="C11" s="48" t="s">
        <v>28</v>
      </c>
      <c r="D11" s="41" t="s">
        <v>13</v>
      </c>
      <c r="E11" s="42">
        <v>2.64</v>
      </c>
      <c r="F11" s="28" t="s">
        <v>14</v>
      </c>
      <c r="G11" s="43" t="s">
        <v>15</v>
      </c>
      <c r="H11" s="43" t="s">
        <v>29</v>
      </c>
      <c r="I11" s="37" t="s">
        <v>22</v>
      </c>
      <c r="J11" s="28" t="s">
        <v>17</v>
      </c>
      <c r="K11" s="42">
        <v>2.1</v>
      </c>
      <c r="L11" s="28" t="s">
        <v>18</v>
      </c>
      <c r="M11" s="25" t="s">
        <v>19</v>
      </c>
    </row>
    <row r="12" spans="1:13" ht="60" customHeight="1">
      <c r="A12" s="44">
        <v>6</v>
      </c>
      <c r="B12" s="41" t="s">
        <v>11</v>
      </c>
      <c r="C12" s="48" t="s">
        <v>30</v>
      </c>
      <c r="D12" s="35" t="s">
        <v>13</v>
      </c>
      <c r="E12" s="42">
        <v>3.18</v>
      </c>
      <c r="F12" s="31" t="s">
        <v>14</v>
      </c>
      <c r="G12" s="43" t="s">
        <v>15</v>
      </c>
      <c r="H12" s="49" t="s">
        <v>16</v>
      </c>
      <c r="I12" s="37" t="s">
        <v>22</v>
      </c>
      <c r="J12" s="31" t="s">
        <v>17</v>
      </c>
      <c r="K12" s="36">
        <v>2.52</v>
      </c>
      <c r="L12" s="28" t="s">
        <v>18</v>
      </c>
      <c r="M12" s="25" t="s">
        <v>19</v>
      </c>
    </row>
    <row r="13" spans="1:13" ht="60" customHeight="1">
      <c r="A13" s="28">
        <v>7</v>
      </c>
      <c r="B13" s="41" t="s">
        <v>11</v>
      </c>
      <c r="C13" s="43" t="s">
        <v>31</v>
      </c>
      <c r="D13" s="41" t="s">
        <v>13</v>
      </c>
      <c r="E13" s="42">
        <v>3.85</v>
      </c>
      <c r="F13" s="28" t="s">
        <v>14</v>
      </c>
      <c r="G13" s="43" t="s">
        <v>15</v>
      </c>
      <c r="H13" s="43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1.17</v>
      </c>
      <c r="L13" s="28" t="s">
        <v>18</v>
      </c>
      <c r="M13" s="25" t="s">
        <v>19</v>
      </c>
    </row>
    <row r="14" spans="1:13" ht="60" customHeight="1">
      <c r="A14" s="28">
        <v>8</v>
      </c>
      <c r="B14" s="41" t="s">
        <v>11</v>
      </c>
      <c r="C14" s="25" t="s">
        <v>32</v>
      </c>
      <c r="D14" s="41" t="s">
        <v>13</v>
      </c>
      <c r="E14" s="42">
        <v>0.73</v>
      </c>
      <c r="F14" s="28" t="s">
        <v>14</v>
      </c>
      <c r="G14" s="43" t="s">
        <v>15</v>
      </c>
      <c r="H14" s="41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f>0.06+0.31</f>
        <v>0.37</v>
      </c>
      <c r="L14" s="28" t="s">
        <v>18</v>
      </c>
      <c r="M14" s="25" t="s">
        <v>19</v>
      </c>
    </row>
    <row r="15" spans="1:13" s="50" customFormat="1" ht="60" customHeight="1">
      <c r="A15" s="28">
        <v>9</v>
      </c>
      <c r="B15" s="41" t="s">
        <v>11</v>
      </c>
      <c r="C15" s="43" t="s">
        <v>34</v>
      </c>
      <c r="D15" s="41" t="s">
        <v>13</v>
      </c>
      <c r="E15" s="42">
        <v>7.49</v>
      </c>
      <c r="F15" s="28" t="s">
        <v>14</v>
      </c>
      <c r="G15" s="43" t="s">
        <v>15</v>
      </c>
      <c r="H15" s="41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10">
    <mergeCell ref="B1:M1"/>
    <mergeCell ref="A6:A8"/>
    <mergeCell ref="B6:B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3.96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D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1.29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D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1.56</v>
      </c>
      <c r="F5" s="26" t="s">
        <v>14</v>
      </c>
      <c r="G5" s="25" t="s">
        <v>37</v>
      </c>
      <c r="H5" s="26" t="s">
        <v>16</v>
      </c>
      <c r="I5" s="51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37.5" customHeight="1">
      <c r="A6" s="68">
        <f>SUM(A5)+1</f>
        <v>2</v>
      </c>
      <c r="B6" s="25" t="s">
        <v>11</v>
      </c>
      <c r="C6" s="6" t="s">
        <v>40</v>
      </c>
      <c r="D6" s="71" t="s">
        <v>13</v>
      </c>
      <c r="E6" s="71">
        <v>2.64</v>
      </c>
      <c r="F6" s="71" t="s">
        <v>14</v>
      </c>
      <c r="G6" s="68" t="s">
        <v>37</v>
      </c>
      <c r="H6" s="68" t="s">
        <v>39</v>
      </c>
      <c r="I6" s="84" t="s">
        <v>41</v>
      </c>
      <c r="J6" s="30" t="s">
        <v>17</v>
      </c>
      <c r="K6" s="31">
        <v>7.08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85"/>
      <c r="J7" s="28" t="s">
        <v>17</v>
      </c>
      <c r="K7" s="28">
        <v>6.41</v>
      </c>
      <c r="L7" s="28" t="s">
        <v>18</v>
      </c>
      <c r="M7" s="69"/>
    </row>
    <row r="8" spans="1:13" s="29" customFormat="1" ht="27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86"/>
      <c r="J8" s="28" t="s">
        <v>17</v>
      </c>
      <c r="K8" s="28">
        <v>0.43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0.39</v>
      </c>
      <c r="F9" s="33" t="s">
        <v>14</v>
      </c>
      <c r="G9" s="34" t="s">
        <v>37</v>
      </c>
      <c r="H9" s="33" t="s">
        <v>26</v>
      </c>
      <c r="I9" s="34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47">
        <v>0.5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9" t="str">
        <f>I9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47">
        <v>0.7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2.31</v>
      </c>
      <c r="F11" s="26" t="s">
        <v>14</v>
      </c>
      <c r="G11" s="25" t="s">
        <v>37</v>
      </c>
      <c r="H11" s="25" t="s">
        <v>29</v>
      </c>
      <c r="I11" s="39" t="str">
        <f>I10</f>
        <v>Публичное акционерное Общество "Северное" (ПАО "Северное");                                                                 ИНН 5053040768</v>
      </c>
      <c r="J11" s="28" t="s">
        <v>17</v>
      </c>
      <c r="K11" s="28">
        <v>1.74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2.71</v>
      </c>
      <c r="F12" s="33" t="s">
        <v>14</v>
      </c>
      <c r="G12" s="34" t="s">
        <v>37</v>
      </c>
      <c r="H12" s="39" t="s">
        <v>16</v>
      </c>
      <c r="I12" s="39" t="str">
        <f>I11</f>
        <v>Публичное акционерное Общество "Северное" (ПАО "Северное");                                                                 ИНН 5053040768</v>
      </c>
      <c r="J12" s="31" t="s">
        <v>17</v>
      </c>
      <c r="K12" s="36">
        <v>3.19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38">
        <v>4.7</v>
      </c>
      <c r="F13" s="26" t="s">
        <v>14</v>
      </c>
      <c r="G13" s="25" t="s">
        <v>37</v>
      </c>
      <c r="H13" s="25" t="s">
        <v>29</v>
      </c>
      <c r="I13" s="39" t="str">
        <f>I12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0.97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1.56</v>
      </c>
      <c r="F14" s="26" t="s">
        <v>14</v>
      </c>
      <c r="G14" s="25" t="s">
        <v>37</v>
      </c>
      <c r="H14" s="25" t="s">
        <v>33</v>
      </c>
      <c r="I14" s="51" t="str">
        <f>I13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0.31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4.37</v>
      </c>
      <c r="F15" s="26" t="s">
        <v>14</v>
      </c>
      <c r="G15" s="25" t="s">
        <v>37</v>
      </c>
      <c r="H15" s="25" t="s">
        <v>35</v>
      </c>
      <c r="I15" s="51" t="str">
        <f>I14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1.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B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60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60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60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60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3.99</v>
      </c>
      <c r="L12" s="28" t="s">
        <v>18</v>
      </c>
      <c r="M12" s="25" t="s">
        <v>19</v>
      </c>
    </row>
    <row r="13" spans="1:13" s="29" customFormat="1" ht="60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60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v>0.38</v>
      </c>
      <c r="L14" s="28" t="s">
        <v>18</v>
      </c>
      <c r="M14" s="25" t="s">
        <v>19</v>
      </c>
    </row>
    <row r="15" spans="1:13" s="40" customFormat="1" ht="60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Layout" zoomScale="85" zoomScalePageLayoutView="85" workbookViewId="0" topLeftCell="C1">
      <selection activeCell="I5" sqref="I5"/>
    </sheetView>
  </sheetViews>
  <sheetFormatPr defaultColWidth="9.140625" defaultRowHeight="15"/>
  <cols>
    <col min="1" max="1" width="4.00390625" style="22" customWidth="1"/>
    <col min="2" max="2" width="11.421875" style="22" customWidth="1"/>
    <col min="3" max="3" width="35.00390625" style="22" customWidth="1"/>
    <col min="4" max="4" width="8.7109375" style="22" customWidth="1"/>
    <col min="5" max="5" width="10.421875" style="22" customWidth="1"/>
    <col min="6" max="6" width="11.00390625" style="22" customWidth="1"/>
    <col min="7" max="7" width="18.7109375" style="22" customWidth="1"/>
    <col min="8" max="8" width="14.00390625" style="22" customWidth="1"/>
    <col min="9" max="9" width="18.7109375" style="22" customWidth="1"/>
    <col min="10" max="10" width="9.57421875" style="22" customWidth="1"/>
    <col min="11" max="11" width="9.7109375" style="22" customWidth="1"/>
    <col min="12" max="12" width="11.140625" style="22" customWidth="1"/>
    <col min="13" max="13" width="17.57421875" style="22" customWidth="1"/>
    <col min="14" max="16384" width="9.140625" style="22" customWidth="1"/>
  </cols>
  <sheetData>
    <row r="1" spans="2:13" ht="19.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2"/>
    <row r="3" spans="1:13" ht="77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ht="77.25" customHeight="1">
      <c r="A5" s="41">
        <v>1</v>
      </c>
      <c r="B5" s="41" t="s">
        <v>11</v>
      </c>
      <c r="C5" s="41" t="s">
        <v>12</v>
      </c>
      <c r="D5" s="28" t="s">
        <v>13</v>
      </c>
      <c r="E5" s="42">
        <v>2.39</v>
      </c>
      <c r="F5" s="28" t="s">
        <v>14</v>
      </c>
      <c r="G5" s="43" t="s">
        <v>15</v>
      </c>
      <c r="H5" s="28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1.84</v>
      </c>
      <c r="L5" s="28" t="s">
        <v>18</v>
      </c>
      <c r="M5" s="25" t="s">
        <v>19</v>
      </c>
    </row>
    <row r="6" spans="1:13" ht="26.25" customHeight="1">
      <c r="A6" s="53">
        <v>2</v>
      </c>
      <c r="B6" s="53" t="s">
        <v>11</v>
      </c>
      <c r="C6" s="6" t="s">
        <v>20</v>
      </c>
      <c r="D6" s="56" t="s">
        <v>13</v>
      </c>
      <c r="E6" s="59">
        <f>3.49+0.15</f>
        <v>3.64</v>
      </c>
      <c r="F6" s="56" t="s">
        <v>14</v>
      </c>
      <c r="G6" s="62" t="s">
        <v>15</v>
      </c>
      <c r="H6" s="53" t="s">
        <v>21</v>
      </c>
      <c r="I6" s="65" t="s">
        <v>22</v>
      </c>
      <c r="J6" s="30" t="s">
        <v>17</v>
      </c>
      <c r="K6" s="31">
        <f>0.26+0.39+0.6+0.29+0.21+0.31+1.92+0.84+0.92+0.34+0.92+0.55+0.58</f>
        <v>8.129999999999999</v>
      </c>
      <c r="L6" s="28" t="s">
        <v>18</v>
      </c>
      <c r="M6" s="68" t="s">
        <v>19</v>
      </c>
    </row>
    <row r="7" spans="1:13" ht="51" customHeight="1">
      <c r="A7" s="54"/>
      <c r="B7" s="54"/>
      <c r="C7" s="6" t="s">
        <v>23</v>
      </c>
      <c r="D7" s="57"/>
      <c r="E7" s="60"/>
      <c r="F7" s="57"/>
      <c r="G7" s="63"/>
      <c r="H7" s="54"/>
      <c r="I7" s="66"/>
      <c r="J7" s="28" t="s">
        <v>17</v>
      </c>
      <c r="K7" s="28">
        <f>1.57+1.05+1.84+1.84+1.44+0.41</f>
        <v>8.15</v>
      </c>
      <c r="L7" s="28" t="s">
        <v>18</v>
      </c>
      <c r="M7" s="69"/>
    </row>
    <row r="8" spans="1:13" ht="27.75" customHeight="1">
      <c r="A8" s="55"/>
      <c r="B8" s="55"/>
      <c r="C8" s="9" t="s">
        <v>24</v>
      </c>
      <c r="D8" s="58"/>
      <c r="E8" s="61"/>
      <c r="F8" s="58"/>
      <c r="G8" s="64"/>
      <c r="H8" s="55"/>
      <c r="I8" s="67"/>
      <c r="J8" s="28" t="s">
        <v>17</v>
      </c>
      <c r="K8" s="28">
        <v>0.52</v>
      </c>
      <c r="L8" s="28" t="s">
        <v>18</v>
      </c>
      <c r="M8" s="70"/>
    </row>
    <row r="9" spans="1:13" ht="60" customHeight="1">
      <c r="A9" s="44">
        <v>3</v>
      </c>
      <c r="B9" s="41" t="s">
        <v>11</v>
      </c>
      <c r="C9" s="45" t="s">
        <v>25</v>
      </c>
      <c r="D9" s="31" t="s">
        <v>13</v>
      </c>
      <c r="E9" s="46">
        <v>0.2</v>
      </c>
      <c r="F9" s="31" t="s">
        <v>14</v>
      </c>
      <c r="G9" s="43" t="s">
        <v>15</v>
      </c>
      <c r="H9" s="31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47">
        <v>0.6</v>
      </c>
      <c r="L9" s="28" t="s">
        <v>18</v>
      </c>
      <c r="M9" s="25" t="s">
        <v>19</v>
      </c>
    </row>
    <row r="10" spans="1:13" ht="60" customHeight="1">
      <c r="A10" s="44">
        <v>4</v>
      </c>
      <c r="B10" s="41" t="s">
        <v>11</v>
      </c>
      <c r="C10" s="45" t="s">
        <v>27</v>
      </c>
      <c r="D10" s="31" t="s">
        <v>13</v>
      </c>
      <c r="E10" s="46">
        <v>0.27</v>
      </c>
      <c r="F10" s="31" t="s">
        <v>14</v>
      </c>
      <c r="G10" s="43" t="s">
        <v>15</v>
      </c>
      <c r="H10" s="31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0.84</v>
      </c>
      <c r="L10" s="28" t="s">
        <v>18</v>
      </c>
      <c r="M10" s="25" t="s">
        <v>19</v>
      </c>
    </row>
    <row r="11" spans="1:13" ht="60" customHeight="1">
      <c r="A11" s="41">
        <v>5</v>
      </c>
      <c r="B11" s="41" t="s">
        <v>11</v>
      </c>
      <c r="C11" s="48" t="s">
        <v>28</v>
      </c>
      <c r="D11" s="41" t="s">
        <v>13</v>
      </c>
      <c r="E11" s="42">
        <v>2.64</v>
      </c>
      <c r="F11" s="28" t="s">
        <v>14</v>
      </c>
      <c r="G11" s="43" t="s">
        <v>15</v>
      </c>
      <c r="H11" s="43" t="s">
        <v>29</v>
      </c>
      <c r="I11" s="37" t="s">
        <v>22</v>
      </c>
      <c r="J11" s="28" t="s">
        <v>17</v>
      </c>
      <c r="K11" s="42">
        <v>2.1</v>
      </c>
      <c r="L11" s="28" t="s">
        <v>18</v>
      </c>
      <c r="M11" s="25" t="s">
        <v>19</v>
      </c>
    </row>
    <row r="12" spans="1:13" ht="60" customHeight="1">
      <c r="A12" s="44">
        <v>6</v>
      </c>
      <c r="B12" s="41" t="s">
        <v>11</v>
      </c>
      <c r="C12" s="48" t="s">
        <v>30</v>
      </c>
      <c r="D12" s="35" t="s">
        <v>13</v>
      </c>
      <c r="E12" s="42">
        <v>3.18</v>
      </c>
      <c r="F12" s="31" t="s">
        <v>14</v>
      </c>
      <c r="G12" s="43" t="s">
        <v>15</v>
      </c>
      <c r="H12" s="49" t="s">
        <v>16</v>
      </c>
      <c r="I12" s="37" t="s">
        <v>22</v>
      </c>
      <c r="J12" s="31" t="s">
        <v>17</v>
      </c>
      <c r="K12" s="36">
        <v>2.52</v>
      </c>
      <c r="L12" s="28" t="s">
        <v>18</v>
      </c>
      <c r="M12" s="25" t="s">
        <v>19</v>
      </c>
    </row>
    <row r="13" spans="1:13" ht="60" customHeight="1">
      <c r="A13" s="28">
        <v>7</v>
      </c>
      <c r="B13" s="41" t="s">
        <v>11</v>
      </c>
      <c r="C13" s="43" t="s">
        <v>31</v>
      </c>
      <c r="D13" s="41" t="s">
        <v>13</v>
      </c>
      <c r="E13" s="42">
        <v>3.85</v>
      </c>
      <c r="F13" s="28" t="s">
        <v>14</v>
      </c>
      <c r="G13" s="43" t="s">
        <v>15</v>
      </c>
      <c r="H13" s="43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1.17</v>
      </c>
      <c r="L13" s="28" t="s">
        <v>18</v>
      </c>
      <c r="M13" s="25" t="s">
        <v>19</v>
      </c>
    </row>
    <row r="14" spans="1:13" ht="60" customHeight="1">
      <c r="A14" s="28">
        <v>8</v>
      </c>
      <c r="B14" s="41" t="s">
        <v>11</v>
      </c>
      <c r="C14" s="25" t="s">
        <v>32</v>
      </c>
      <c r="D14" s="41" t="s">
        <v>13</v>
      </c>
      <c r="E14" s="42">
        <v>0.73</v>
      </c>
      <c r="F14" s="28" t="s">
        <v>14</v>
      </c>
      <c r="G14" s="43" t="s">
        <v>15</v>
      </c>
      <c r="H14" s="41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>
        <f>0.06+0.31</f>
        <v>0.37</v>
      </c>
      <c r="L14" s="28" t="s">
        <v>18</v>
      </c>
      <c r="M14" s="25" t="s">
        <v>19</v>
      </c>
    </row>
    <row r="15" spans="1:13" s="50" customFormat="1" ht="60" customHeight="1">
      <c r="A15" s="28">
        <v>9</v>
      </c>
      <c r="B15" s="41" t="s">
        <v>11</v>
      </c>
      <c r="C15" s="43" t="s">
        <v>34</v>
      </c>
      <c r="D15" s="41" t="s">
        <v>13</v>
      </c>
      <c r="E15" s="42">
        <v>7.49</v>
      </c>
      <c r="F15" s="28" t="s">
        <v>14</v>
      </c>
      <c r="G15" s="43" t="s">
        <v>15</v>
      </c>
      <c r="H15" s="41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10">
    <mergeCell ref="B1:M1"/>
    <mergeCell ref="A6:A8"/>
    <mergeCell ref="B6:B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70" zoomScalePageLayoutView="70" workbookViewId="0" topLeftCell="A1">
      <selection activeCell="I4" sqref="I4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9.75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1.68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51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8.25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59.25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59.25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59.25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59.25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59.25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59.25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70" zoomScalePageLayoutView="70" workbookViewId="0" topLeftCell="A1">
      <selection activeCell="I4" sqref="I4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9.75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1.29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51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0.75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60.75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60.75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60.75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60.75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60.75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60.75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70" zoomScalePageLayoutView="70" workbookViewId="0" topLeftCell="A1">
      <selection activeCell="I4" sqref="I4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9.75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1.68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51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8.25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60.75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60.75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60.75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60.75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60.75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60.75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70" zoomScalePageLayoutView="70" workbookViewId="0" topLeftCell="A1">
      <selection activeCell="I4" sqref="I4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s="29" customFormat="1" ht="69.75" customHeight="1">
      <c r="A4" s="25">
        <v>1</v>
      </c>
      <c r="B4" s="25" t="s">
        <v>11</v>
      </c>
      <c r="C4" s="25" t="s">
        <v>12</v>
      </c>
      <c r="D4" s="26" t="s">
        <v>13</v>
      </c>
      <c r="E4" s="26">
        <v>1.29</v>
      </c>
      <c r="F4" s="26" t="s">
        <v>14</v>
      </c>
      <c r="G4" s="25" t="s">
        <v>37</v>
      </c>
      <c r="H4" s="26" t="s">
        <v>16</v>
      </c>
      <c r="I4" s="27" t="str">
        <f>I5</f>
        <v>Публичное акционерное общество "Северное" (ПАО "Северное");                                                                 ИНН 5053040768</v>
      </c>
      <c r="J4" s="28" t="s">
        <v>17</v>
      </c>
      <c r="K4" s="28">
        <v>0.41</v>
      </c>
      <c r="L4" s="28" t="s">
        <v>18</v>
      </c>
      <c r="M4" s="25" t="s">
        <v>19</v>
      </c>
    </row>
    <row r="5" spans="1:13" s="29" customFormat="1" ht="27.75" customHeight="1">
      <c r="A5" s="68">
        <f>SUM(A4)+1</f>
        <v>2</v>
      </c>
      <c r="B5" s="25" t="s">
        <v>11</v>
      </c>
      <c r="C5" s="6" t="s">
        <v>20</v>
      </c>
      <c r="D5" s="71" t="s">
        <v>13</v>
      </c>
      <c r="E5" s="71">
        <f>3.23+0.15</f>
        <v>3.38</v>
      </c>
      <c r="F5" s="71" t="s">
        <v>14</v>
      </c>
      <c r="G5" s="68" t="s">
        <v>37</v>
      </c>
      <c r="H5" s="68" t="s">
        <v>39</v>
      </c>
      <c r="I5" s="65" t="s">
        <v>22</v>
      </c>
      <c r="J5" s="30" t="s">
        <v>17</v>
      </c>
      <c r="K5" s="31">
        <f>0.27+0.4+0.61+0.29+0.21+0.32+1.95+0.85+0.93+0.35+0.93+0.56+0.59</f>
        <v>8.259999999999998</v>
      </c>
      <c r="L5" s="28" t="s">
        <v>18</v>
      </c>
      <c r="M5" s="68" t="s">
        <v>19</v>
      </c>
    </row>
    <row r="6" spans="1:13" s="29" customFormat="1" ht="51" customHeight="1">
      <c r="A6" s="69"/>
      <c r="B6" s="25" t="s">
        <v>11</v>
      </c>
      <c r="C6" s="6" t="s">
        <v>23</v>
      </c>
      <c r="D6" s="72"/>
      <c r="E6" s="72"/>
      <c r="F6" s="72"/>
      <c r="G6" s="69"/>
      <c r="H6" s="69"/>
      <c r="I6" s="66"/>
      <c r="J6" s="28" t="s">
        <v>17</v>
      </c>
      <c r="K6" s="28">
        <f>2.22+1.68+0+2.48+1.46+0.41</f>
        <v>8.25</v>
      </c>
      <c r="L6" s="28" t="s">
        <v>18</v>
      </c>
      <c r="M6" s="69"/>
    </row>
    <row r="7" spans="1:13" s="29" customFormat="1" ht="29.25" customHeight="1">
      <c r="A7" s="70"/>
      <c r="B7" s="25" t="s">
        <v>11</v>
      </c>
      <c r="C7" s="9" t="s">
        <v>24</v>
      </c>
      <c r="D7" s="73"/>
      <c r="E7" s="73"/>
      <c r="F7" s="73"/>
      <c r="G7" s="70"/>
      <c r="H7" s="70"/>
      <c r="I7" s="67"/>
      <c r="J7" s="28" t="s">
        <v>17</v>
      </c>
      <c r="K7" s="28">
        <v>0.53</v>
      </c>
      <c r="L7" s="28" t="s">
        <v>18</v>
      </c>
      <c r="M7" s="70"/>
    </row>
    <row r="8" spans="1:13" s="29" customFormat="1" ht="60" customHeight="1">
      <c r="A8" s="32">
        <v>3</v>
      </c>
      <c r="B8" s="25" t="s">
        <v>11</v>
      </c>
      <c r="C8" s="32" t="s">
        <v>25</v>
      </c>
      <c r="D8" s="33" t="s">
        <v>13</v>
      </c>
      <c r="E8" s="33">
        <v>0.75</v>
      </c>
      <c r="F8" s="33" t="s">
        <v>14</v>
      </c>
      <c r="G8" s="34" t="s">
        <v>37</v>
      </c>
      <c r="H8" s="33" t="s">
        <v>26</v>
      </c>
      <c r="I8" s="35" t="str">
        <f>I5</f>
        <v>Публичное акционерное общество "Северное" (ПАО "Северное");                                                                 ИНН 5053040768</v>
      </c>
      <c r="J8" s="31" t="s">
        <v>17</v>
      </c>
      <c r="K8" s="36">
        <v>0.61</v>
      </c>
      <c r="L8" s="28" t="s">
        <v>18</v>
      </c>
      <c r="M8" s="25" t="s">
        <v>19</v>
      </c>
    </row>
    <row r="9" spans="1:13" s="29" customFormat="1" ht="60" customHeight="1">
      <c r="A9" s="32">
        <v>4</v>
      </c>
      <c r="B9" s="25" t="s">
        <v>11</v>
      </c>
      <c r="C9" s="32" t="s">
        <v>38</v>
      </c>
      <c r="D9" s="33" t="s">
        <v>13</v>
      </c>
      <c r="E9" s="33">
        <v>0.46</v>
      </c>
      <c r="F9" s="33" t="s">
        <v>14</v>
      </c>
      <c r="G9" s="34" t="s">
        <v>37</v>
      </c>
      <c r="H9" s="33" t="s">
        <v>26</v>
      </c>
      <c r="I9" s="37" t="str">
        <f>I5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0.85</v>
      </c>
      <c r="L9" s="28" t="s">
        <v>18</v>
      </c>
      <c r="M9" s="25" t="s">
        <v>19</v>
      </c>
    </row>
    <row r="10" spans="1:13" s="29" customFormat="1" ht="60" customHeight="1">
      <c r="A10" s="32">
        <v>5</v>
      </c>
      <c r="B10" s="25" t="s">
        <v>11</v>
      </c>
      <c r="C10" s="34" t="s">
        <v>28</v>
      </c>
      <c r="D10" s="25" t="s">
        <v>13</v>
      </c>
      <c r="E10" s="38">
        <v>3.6</v>
      </c>
      <c r="F10" s="26" t="s">
        <v>14</v>
      </c>
      <c r="G10" s="25" t="s">
        <v>37</v>
      </c>
      <c r="H10" s="25" t="s">
        <v>29</v>
      </c>
      <c r="I10" s="37" t="s">
        <v>22</v>
      </c>
      <c r="J10" s="28" t="s">
        <v>17</v>
      </c>
      <c r="K10" s="28">
        <v>2.13</v>
      </c>
      <c r="L10" s="28" t="s">
        <v>18</v>
      </c>
      <c r="M10" s="25" t="s">
        <v>19</v>
      </c>
    </row>
    <row r="11" spans="1:13" s="29" customFormat="1" ht="60" customHeight="1">
      <c r="A11" s="32">
        <v>6</v>
      </c>
      <c r="B11" s="25" t="s">
        <v>11</v>
      </c>
      <c r="C11" s="25" t="s">
        <v>30</v>
      </c>
      <c r="D11" s="34" t="s">
        <v>13</v>
      </c>
      <c r="E11" s="33">
        <v>2.26</v>
      </c>
      <c r="F11" s="33" t="s">
        <v>14</v>
      </c>
      <c r="G11" s="34" t="s">
        <v>37</v>
      </c>
      <c r="H11" s="39" t="s">
        <v>16</v>
      </c>
      <c r="I11" s="37" t="s">
        <v>22</v>
      </c>
      <c r="J11" s="31" t="s">
        <v>17</v>
      </c>
      <c r="K11" s="36">
        <v>3.96</v>
      </c>
      <c r="L11" s="28" t="s">
        <v>18</v>
      </c>
      <c r="M11" s="25" t="s">
        <v>19</v>
      </c>
    </row>
    <row r="12" spans="1:13" s="29" customFormat="1" ht="60" customHeight="1">
      <c r="A12" s="32">
        <v>7</v>
      </c>
      <c r="B12" s="25" t="s">
        <v>11</v>
      </c>
      <c r="C12" s="25" t="s">
        <v>31</v>
      </c>
      <c r="D12" s="25" t="s">
        <v>13</v>
      </c>
      <c r="E12" s="26">
        <v>6.55</v>
      </c>
      <c r="F12" s="26" t="s">
        <v>14</v>
      </c>
      <c r="G12" s="25" t="s">
        <v>37</v>
      </c>
      <c r="H12" s="25" t="s">
        <v>29</v>
      </c>
      <c r="I12" s="37" t="str">
        <f>I8</f>
        <v>Публичное акционерное общество "Северное" (ПАО "Северное");                                                                 ИНН 5053040768</v>
      </c>
      <c r="J12" s="28" t="s">
        <v>17</v>
      </c>
      <c r="K12" s="28">
        <v>1.19</v>
      </c>
      <c r="L12" s="28" t="s">
        <v>18</v>
      </c>
      <c r="M12" s="25" t="s">
        <v>19</v>
      </c>
    </row>
    <row r="13" spans="1:13" s="29" customFormat="1" ht="60" customHeight="1">
      <c r="A13" s="25">
        <v>8</v>
      </c>
      <c r="B13" s="25" t="s">
        <v>11</v>
      </c>
      <c r="C13" s="25" t="s">
        <v>32</v>
      </c>
      <c r="D13" s="25" t="s">
        <v>13</v>
      </c>
      <c r="E13" s="26">
        <v>1.21</v>
      </c>
      <c r="F13" s="26" t="s">
        <v>14</v>
      </c>
      <c r="G13" s="25" t="s">
        <v>37</v>
      </c>
      <c r="H13" s="25" t="s">
        <v>33</v>
      </c>
      <c r="I13" s="2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 t="s">
        <v>36</v>
      </c>
      <c r="L13" s="28" t="s">
        <v>18</v>
      </c>
      <c r="M13" s="25" t="s">
        <v>19</v>
      </c>
    </row>
    <row r="14" spans="1:13" s="40" customFormat="1" ht="60" customHeight="1">
      <c r="A14" s="25">
        <v>9</v>
      </c>
      <c r="B14" s="25" t="s">
        <v>11</v>
      </c>
      <c r="C14" s="25" t="s">
        <v>34</v>
      </c>
      <c r="D14" s="25" t="s">
        <v>13</v>
      </c>
      <c r="E14" s="26">
        <v>5.44</v>
      </c>
      <c r="F14" s="26" t="s">
        <v>14</v>
      </c>
      <c r="G14" s="25" t="s">
        <v>37</v>
      </c>
      <c r="H14" s="25" t="s">
        <v>35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36</v>
      </c>
      <c r="M14" s="25" t="s">
        <v>36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70" zoomScalePageLayoutView="70" workbookViewId="0" topLeftCell="A1">
      <selection activeCell="I5" sqref="I5"/>
    </sheetView>
  </sheetViews>
  <sheetFormatPr defaultColWidth="9.140625" defaultRowHeight="15"/>
  <cols>
    <col min="1" max="1" width="3.57421875" style="22" customWidth="1"/>
    <col min="2" max="2" width="10.7109375" style="22" customWidth="1"/>
    <col min="3" max="3" width="34.57421875" style="22" customWidth="1"/>
    <col min="4" max="4" width="7.7109375" style="22" customWidth="1"/>
    <col min="5" max="5" width="10.421875" style="22" customWidth="1"/>
    <col min="6" max="6" width="11.00390625" style="22" customWidth="1"/>
    <col min="7" max="7" width="18.421875" style="22" customWidth="1"/>
    <col min="8" max="8" width="13.7109375" style="22" customWidth="1"/>
    <col min="9" max="9" width="21.8515625" style="22" customWidth="1"/>
    <col min="10" max="10" width="9.57421875" style="23" customWidth="1"/>
    <col min="11" max="11" width="9.7109375" style="22" customWidth="1"/>
    <col min="12" max="12" width="11.140625" style="22" customWidth="1"/>
    <col min="13" max="13" width="17.7109375" style="22" customWidth="1"/>
    <col min="14" max="14" width="9.140625" style="23" customWidth="1"/>
    <col min="15" max="16384" width="9.140625" style="23" customWidth="1"/>
  </cols>
  <sheetData>
    <row r="1" spans="2:13" ht="18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3.5" customHeight="1"/>
    <row r="3" spans="1:13" ht="80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5</v>
      </c>
      <c r="L3" s="24" t="s">
        <v>6</v>
      </c>
      <c r="M3" s="24" t="s">
        <v>7</v>
      </c>
    </row>
    <row r="4" spans="1:13" ht="15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9" customFormat="1" ht="69.75" customHeight="1">
      <c r="A5" s="25">
        <v>1</v>
      </c>
      <c r="B5" s="25" t="s">
        <v>11</v>
      </c>
      <c r="C5" s="25" t="s">
        <v>12</v>
      </c>
      <c r="D5" s="26" t="s">
        <v>13</v>
      </c>
      <c r="E5" s="26">
        <v>1.68</v>
      </c>
      <c r="F5" s="26" t="s">
        <v>14</v>
      </c>
      <c r="G5" s="25" t="s">
        <v>37</v>
      </c>
      <c r="H5" s="26" t="s">
        <v>16</v>
      </c>
      <c r="I5" s="27" t="str">
        <f>I6</f>
        <v>Публичное акционерное общество "Северное" (ПАО "Северное");                                                                 ИНН 5053040768</v>
      </c>
      <c r="J5" s="28" t="s">
        <v>17</v>
      </c>
      <c r="K5" s="28">
        <v>0.41</v>
      </c>
      <c r="L5" s="28" t="s">
        <v>18</v>
      </c>
      <c r="M5" s="25" t="s">
        <v>19</v>
      </c>
    </row>
    <row r="6" spans="1:13" s="29" customFormat="1" ht="27.75" customHeight="1">
      <c r="A6" s="68">
        <f>SUM(A5)+1</f>
        <v>2</v>
      </c>
      <c r="B6" s="25" t="s">
        <v>11</v>
      </c>
      <c r="C6" s="6" t="s">
        <v>20</v>
      </c>
      <c r="D6" s="71" t="s">
        <v>13</v>
      </c>
      <c r="E6" s="71">
        <f>3.23+0.15</f>
        <v>3.38</v>
      </c>
      <c r="F6" s="71" t="s">
        <v>14</v>
      </c>
      <c r="G6" s="68" t="s">
        <v>37</v>
      </c>
      <c r="H6" s="68" t="s">
        <v>39</v>
      </c>
      <c r="I6" s="65" t="s">
        <v>22</v>
      </c>
      <c r="J6" s="30" t="s">
        <v>17</v>
      </c>
      <c r="K6" s="31">
        <f>0.27+0.4+0.61+0.29+0.21+0.32+1.95+0.85+0.93+0.35+0.93+0.56+0.59</f>
        <v>8.259999999999998</v>
      </c>
      <c r="L6" s="28" t="s">
        <v>18</v>
      </c>
      <c r="M6" s="68" t="s">
        <v>19</v>
      </c>
    </row>
    <row r="7" spans="1:13" s="29" customFormat="1" ht="51" customHeight="1">
      <c r="A7" s="69"/>
      <c r="B7" s="25" t="s">
        <v>11</v>
      </c>
      <c r="C7" s="6" t="s">
        <v>23</v>
      </c>
      <c r="D7" s="72"/>
      <c r="E7" s="72"/>
      <c r="F7" s="72"/>
      <c r="G7" s="69"/>
      <c r="H7" s="69"/>
      <c r="I7" s="66"/>
      <c r="J7" s="28" t="s">
        <v>17</v>
      </c>
      <c r="K7" s="28">
        <f>2.22+1.68+0+2.48+1.46+0.41</f>
        <v>8.25</v>
      </c>
      <c r="L7" s="28" t="s">
        <v>18</v>
      </c>
      <c r="M7" s="69"/>
    </row>
    <row r="8" spans="1:13" s="29" customFormat="1" ht="29.25" customHeight="1">
      <c r="A8" s="70"/>
      <c r="B8" s="25" t="s">
        <v>11</v>
      </c>
      <c r="C8" s="9" t="s">
        <v>24</v>
      </c>
      <c r="D8" s="73"/>
      <c r="E8" s="73"/>
      <c r="F8" s="73"/>
      <c r="G8" s="70"/>
      <c r="H8" s="70"/>
      <c r="I8" s="67"/>
      <c r="J8" s="28" t="s">
        <v>17</v>
      </c>
      <c r="K8" s="28">
        <v>0.53</v>
      </c>
      <c r="L8" s="28" t="s">
        <v>18</v>
      </c>
      <c r="M8" s="70"/>
    </row>
    <row r="9" spans="1:13" s="29" customFormat="1" ht="59.25" customHeight="1">
      <c r="A9" s="32">
        <v>3</v>
      </c>
      <c r="B9" s="25" t="s">
        <v>11</v>
      </c>
      <c r="C9" s="32" t="s">
        <v>25</v>
      </c>
      <c r="D9" s="33" t="s">
        <v>13</v>
      </c>
      <c r="E9" s="33">
        <v>0.75</v>
      </c>
      <c r="F9" s="33" t="s">
        <v>14</v>
      </c>
      <c r="G9" s="34" t="s">
        <v>37</v>
      </c>
      <c r="H9" s="33" t="s">
        <v>26</v>
      </c>
      <c r="I9" s="35" t="str">
        <f>I6</f>
        <v>Публичное акционерное общество "Северное" (ПАО "Северное");                                                                 ИНН 5053040768</v>
      </c>
      <c r="J9" s="31" t="s">
        <v>17</v>
      </c>
      <c r="K9" s="36">
        <v>0.61</v>
      </c>
      <c r="L9" s="28" t="s">
        <v>18</v>
      </c>
      <c r="M9" s="25" t="s">
        <v>19</v>
      </c>
    </row>
    <row r="10" spans="1:13" s="29" customFormat="1" ht="59.25" customHeight="1">
      <c r="A10" s="32">
        <v>4</v>
      </c>
      <c r="B10" s="25" t="s">
        <v>11</v>
      </c>
      <c r="C10" s="32" t="s">
        <v>38</v>
      </c>
      <c r="D10" s="33" t="s">
        <v>13</v>
      </c>
      <c r="E10" s="33">
        <v>0.46</v>
      </c>
      <c r="F10" s="33" t="s">
        <v>14</v>
      </c>
      <c r="G10" s="34" t="s">
        <v>37</v>
      </c>
      <c r="H10" s="33" t="s">
        <v>26</v>
      </c>
      <c r="I10" s="37" t="str">
        <f>I6</f>
        <v>Публичное акционерное общество "Северное" (ПАО "Северное");                                                                 ИНН 5053040768</v>
      </c>
      <c r="J10" s="31" t="s">
        <v>17</v>
      </c>
      <c r="K10" s="36">
        <v>0.85</v>
      </c>
      <c r="L10" s="28" t="s">
        <v>18</v>
      </c>
      <c r="M10" s="25" t="s">
        <v>19</v>
      </c>
    </row>
    <row r="11" spans="1:13" s="29" customFormat="1" ht="59.25" customHeight="1">
      <c r="A11" s="32">
        <v>5</v>
      </c>
      <c r="B11" s="25" t="s">
        <v>11</v>
      </c>
      <c r="C11" s="34" t="s">
        <v>28</v>
      </c>
      <c r="D11" s="25" t="s">
        <v>13</v>
      </c>
      <c r="E11" s="38">
        <v>3.6</v>
      </c>
      <c r="F11" s="26" t="s">
        <v>14</v>
      </c>
      <c r="G11" s="25" t="s">
        <v>37</v>
      </c>
      <c r="H11" s="25" t="s">
        <v>29</v>
      </c>
      <c r="I11" s="37" t="s">
        <v>22</v>
      </c>
      <c r="J11" s="28" t="s">
        <v>17</v>
      </c>
      <c r="K11" s="28">
        <v>2.13</v>
      </c>
      <c r="L11" s="28" t="s">
        <v>18</v>
      </c>
      <c r="M11" s="25" t="s">
        <v>19</v>
      </c>
    </row>
    <row r="12" spans="1:13" s="29" customFormat="1" ht="59.25" customHeight="1">
      <c r="A12" s="32">
        <v>6</v>
      </c>
      <c r="B12" s="25" t="s">
        <v>11</v>
      </c>
      <c r="C12" s="25" t="s">
        <v>30</v>
      </c>
      <c r="D12" s="34" t="s">
        <v>13</v>
      </c>
      <c r="E12" s="33">
        <v>2.26</v>
      </c>
      <c r="F12" s="33" t="s">
        <v>14</v>
      </c>
      <c r="G12" s="34" t="s">
        <v>37</v>
      </c>
      <c r="H12" s="39" t="s">
        <v>16</v>
      </c>
      <c r="I12" s="37" t="s">
        <v>22</v>
      </c>
      <c r="J12" s="31" t="s">
        <v>17</v>
      </c>
      <c r="K12" s="36">
        <v>3.96</v>
      </c>
      <c r="L12" s="28" t="s">
        <v>18</v>
      </c>
      <c r="M12" s="25" t="s">
        <v>19</v>
      </c>
    </row>
    <row r="13" spans="1:13" s="29" customFormat="1" ht="59.25" customHeight="1">
      <c r="A13" s="32">
        <v>7</v>
      </c>
      <c r="B13" s="25" t="s">
        <v>11</v>
      </c>
      <c r="C13" s="25" t="s">
        <v>31</v>
      </c>
      <c r="D13" s="25" t="s">
        <v>13</v>
      </c>
      <c r="E13" s="26">
        <v>6.55</v>
      </c>
      <c r="F13" s="26" t="s">
        <v>14</v>
      </c>
      <c r="G13" s="25" t="s">
        <v>37</v>
      </c>
      <c r="H13" s="25" t="s">
        <v>29</v>
      </c>
      <c r="I13" s="37" t="str">
        <f>I9</f>
        <v>Публичное акционерное общество "Северное" (ПАО "Северное");                                                                 ИНН 5053040768</v>
      </c>
      <c r="J13" s="28" t="s">
        <v>17</v>
      </c>
      <c r="K13" s="28">
        <v>1.19</v>
      </c>
      <c r="L13" s="28" t="s">
        <v>18</v>
      </c>
      <c r="M13" s="25" t="s">
        <v>19</v>
      </c>
    </row>
    <row r="14" spans="1:13" s="29" customFormat="1" ht="59.25" customHeight="1">
      <c r="A14" s="25">
        <v>8</v>
      </c>
      <c r="B14" s="25" t="s">
        <v>11</v>
      </c>
      <c r="C14" s="25" t="s">
        <v>32</v>
      </c>
      <c r="D14" s="25" t="s">
        <v>13</v>
      </c>
      <c r="E14" s="26">
        <v>1.21</v>
      </c>
      <c r="F14" s="26" t="s">
        <v>14</v>
      </c>
      <c r="G14" s="25" t="s">
        <v>37</v>
      </c>
      <c r="H14" s="25" t="s">
        <v>33</v>
      </c>
      <c r="I14" s="27" t="str">
        <f>I10</f>
        <v>Публичное акционерное общество "Северное" (ПАО "Северное");                                                                 ИНН 5053040768</v>
      </c>
      <c r="J14" s="28" t="s">
        <v>17</v>
      </c>
      <c r="K14" s="28" t="s">
        <v>36</v>
      </c>
      <c r="L14" s="28" t="s">
        <v>18</v>
      </c>
      <c r="M14" s="25" t="s">
        <v>19</v>
      </c>
    </row>
    <row r="15" spans="1:13" s="40" customFormat="1" ht="59.25" customHeight="1">
      <c r="A15" s="25">
        <v>9</v>
      </c>
      <c r="B15" s="25" t="s">
        <v>11</v>
      </c>
      <c r="C15" s="25" t="s">
        <v>34</v>
      </c>
      <c r="D15" s="25" t="s">
        <v>13</v>
      </c>
      <c r="E15" s="26">
        <v>5.44</v>
      </c>
      <c r="F15" s="26" t="s">
        <v>14</v>
      </c>
      <c r="G15" s="25" t="s">
        <v>37</v>
      </c>
      <c r="H15" s="25" t="s">
        <v>35</v>
      </c>
      <c r="I15" s="27" t="str">
        <f>I11</f>
        <v>Публичное акционерное общество "Северное" (ПАО "Северное");                                                                 ИНН 5053040768</v>
      </c>
      <c r="J15" s="28" t="s">
        <v>17</v>
      </c>
      <c r="K15" s="28" t="s">
        <v>36</v>
      </c>
      <c r="L15" s="28" t="s">
        <v>36</v>
      </c>
      <c r="M15" s="25" t="s">
        <v>36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2016-07-18T13:41:12Z</dcterms:modified>
  <cp:category/>
  <cp:version/>
  <cp:contentType/>
  <cp:contentStatus/>
</cp:coreProperties>
</file>