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<sst xmlns="http://schemas.openxmlformats.org/spreadsheetml/2006/main" count="776" uniqueCount="383">
  <si>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</si>
  <si>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</si>
  <si>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</si>
  <si>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</si>
  <si>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</si>
  <si>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</si>
  <si>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</si>
  <si>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</si>
  <si>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</si>
  <si>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</si>
  <si>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</si>
  <si>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</si>
  <si>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03.10.2006, б/н</t>
  </si>
  <si>
    <t>3.</t>
  </si>
  <si>
    <t>Договор управления:          - дата, номер договора</t>
  </si>
  <si>
    <t>09.01.2008,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</si>
  <si>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</si>
  <si>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</si>
  <si>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</si>
  <si>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</si>
  <si>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</si>
  <si>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</si>
  <si>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</si>
  <si>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</si>
  <si>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</si>
  <si>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Ногинское шоссе, 21а</t>
  </si>
  <si>
    <t>6.</t>
  </si>
  <si>
    <t>Год постройки / Год ввода дома в эксплуатацию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</si>
  <si>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</si>
  <si>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</si>
  <si>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</si>
  <si>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</si>
  <si>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</si>
  <si>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</si>
  <si>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</si>
  <si>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</si>
  <si>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</si>
  <si>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</si>
  <si>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</si>
  <si>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</si>
  <si>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</si>
  <si>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</si>
  <si>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</si>
  <si>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</si>
  <si>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</si>
  <si>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</si>
  <si>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</si>
  <si>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</si>
  <si>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</si>
  <si>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</si>
  <si>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</si>
  <si>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</si>
  <si>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</si>
  <si>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</si>
  <si>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</si>
  <si>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</si>
  <si>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</si>
  <si>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</si>
  <si>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</si>
  <si>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</si>
  <si>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</si>
  <si>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</si>
  <si>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</si>
  <si>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</si>
  <si>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</si>
  <si>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</si>
  <si>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</si>
  <si>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</si>
  <si>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</si>
  <si>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</si>
  <si>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</si>
  <si>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</si>
  <si>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</si>
  <si>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</si>
  <si>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</si>
  <si>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</si>
  <si>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</si>
  <si>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</si>
  <si>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</si>
  <si>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</si>
  <si>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</si>
  <si>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</si>
  <si>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</si>
  <si>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</si>
  <si>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</si>
  <si>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</si>
  <si>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</si>
  <si>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</si>
  <si>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</si>
  <si>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</si>
  <si>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</si>
  <si>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</si>
  <si>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</si>
  <si>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</si>
  <si>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</si>
  <si>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</si>
  <si>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</si>
  <si>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</si>
  <si>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</si>
  <si>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</si>
  <si>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</si>
  <si>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</si>
  <si>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</si>
  <si>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</si>
  <si>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</si>
  <si>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</si>
  <si>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</si>
  <si>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</si>
  <si>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</si>
  <si>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</si>
  <si>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</si>
  <si>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</si>
  <si>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</si>
  <si>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</si>
  <si>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</si>
  <si>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</si>
  <si>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</si>
  <si>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</si>
  <si>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</si>
  <si>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</si>
  <si>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</si>
  <si>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</si>
  <si>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</si>
  <si>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</si>
  <si>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</si>
  <si>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</si>
  <si>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</si>
  <si>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</si>
  <si>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</si>
  <si>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</si>
  <si>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</si>
  <si>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</si>
  <si>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</si>
  <si>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</si>
  <si>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</si>
  <si>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</si>
  <si>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</si>
  <si>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</si>
  <si>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</si>
  <si>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</si>
  <si>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</si>
  <si>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</si>
  <si>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</si>
  <si>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</si>
  <si>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</si>
  <si>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</si>
  <si>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</si>
  <si>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</si>
  <si>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</si>
  <si>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</si>
  <si>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</si>
  <si>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</si>
  <si>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</si>
  <si>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</si>
  <si>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</si>
  <si>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</si>
  <si>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</si>
  <si>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</si>
  <si>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</si>
  <si>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</si>
  <si>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</si>
  <si>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</si>
  <si>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</si>
  <si>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</si>
  <si>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</si>
  <si>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</si>
  <si>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</si>
  <si>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</si>
  <si>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</si>
  <si>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</si>
  <si>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</si>
  <si>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</si>
  <si>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</si>
  <si>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</si>
  <si>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</si>
  <si>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</si>
  <si>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</si>
  <si>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</si>
  <si>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</si>
  <si>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</si>
  <si>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</si>
  <si>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</si>
  <si>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</si>
  <si>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</si>
  <si>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</si>
  <si>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</si>
  <si>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</si>
  <si>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</si>
  <si>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</si>
  <si>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</si>
  <si>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</si>
  <si>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</si>
  <si>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</si>
  <si>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</si>
  <si>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</si>
  <si>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</si>
  <si>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</si>
  <si>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</si>
  <si>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</si>
  <si>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</si>
  <si>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</si>
  <si>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</si>
  <si>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</si>
  <si>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</si>
  <si>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</si>
  <si>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</si>
  <si>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</si>
  <si>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</si>
  <si>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</si>
  <si>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</si>
  <si>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</si>
  <si>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</si>
  <si>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</si>
  <si>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</si>
  <si>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</si>
  <si>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</si>
  <si>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</si>
  <si>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</si>
  <si>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</si>
  <si>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</si>
  <si>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</si>
  <si>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</si>
  <si>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</si>
  <si>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</si>
  <si>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</si>
  <si>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</si>
  <si>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</si>
  <si>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</si>
  <si>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</si>
  <si>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</si>
  <si>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</si>
  <si>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</si>
  <si>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</si>
  <si>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</si>
  <si>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</si>
  <si>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</si>
  <si>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</si>
  <si>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</si>
  <si>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</si>
  <si>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</si>
  <si>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</si>
  <si>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</si>
  <si>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</si>
  <si>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</si>
  <si>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</si>
  <si>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</si>
  <si>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</si>
  <si>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</si>
  <si>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</si>
  <si>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</si>
  <si>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</si>
  <si>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</si>
  <si>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</si>
  <si>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</si>
  <si>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</si>
  <si>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</si>
  <si>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</si>
  <si>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</si>
  <si>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</si>
  <si>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</si>
  <si>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</si>
  <si>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</si>
  <si>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03.10.2006г.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</si>
  <si>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</si>
  <si>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</si>
  <si>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</si>
  <si>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</si>
  <si>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</si>
  <si>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</si>
  <si>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</si>
  <si>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</si>
  <si>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</si>
  <si>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</si>
  <si>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</si>
  <si>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</si>
  <si>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</si>
  <si>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</si>
  <si>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</si>
  <si>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</si>
  <si>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</si>
  <si>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</si>
  <si>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</si>
  <si>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</si>
  <si>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</si>
  <si>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</si>
  <si>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</si>
  <si>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</si>
  <si>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</si>
  <si>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</si>
  <si>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</si>
  <si>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</si>
  <si>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</si>
  <si>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</si>
  <si>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</si>
  <si>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</si>
  <si>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</si>
  <si>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</si>
  <si>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</si>
  <si>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</si>
  <si>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</si>
  <si>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</si>
  <si>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</si>
  <si>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</si>
  <si>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</si>
  <si>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</si>
  <si>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</si>
  <si>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</si>
  <si>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</si>
  <si>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</si>
  <si>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</si>
  <si>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</si>
  <si>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</si>
  <si>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</si>
  <si>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</si>
  <si>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</si>
  <si>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</si>
  <si>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водопроводного стояка, кв. № 8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</si>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</sst>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53;&#1086;&#1075;&#1080;&#1085;&#1089;&#1082;&#1086;&#1077;%20&#1096;&#1086;&#1089;&#1089;&#1077;%20&#1076;.21&#1072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3;&#1086;&#1075;&#1080;&#1085;&#1089;&#1082;&#1086;&#1077;%20&#1096;&#1086;&#1089;&#1089;&#1077;%20&#1076;.21&#1072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0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7.2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7.2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7.25" customHeight="1">
      <c r="A13" s="7" t="s">
        <v>26</v>
      </c>
      <c r="B13" s="10" t="s">
        <v>27</v>
      </c>
      <c r="C13" s="7" t="s">
        <v>7</v>
      </c>
      <c r="D13" s="7">
        <v>1962</v>
      </c>
    </row>
    <row r="14" spans="1:4" s="9" customFormat="1" ht="17.2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7.2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7.2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7.2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7.2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7.2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7.2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7.25" customHeight="1">
      <c r="A21" s="7" t="s">
        <v>46</v>
      </c>
      <c r="B21" s="10" t="s">
        <v>47</v>
      </c>
      <c r="C21" s="7"/>
      <c r="D21" s="7"/>
    </row>
    <row r="22" spans="1:4" s="9" customFormat="1" ht="17.2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7.2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7.25" customHeight="1">
      <c r="A24" s="7" t="s">
        <v>52</v>
      </c>
      <c r="B24" s="10" t="s">
        <v>53</v>
      </c>
      <c r="C24" s="7" t="s">
        <v>54</v>
      </c>
      <c r="D24" s="17">
        <f>SUM(D25:D27)</f>
        <v>316.7</v>
      </c>
    </row>
    <row r="25" spans="1:4" s="9" customFormat="1" ht="17.25" customHeight="1">
      <c r="A25" s="7" t="s">
        <v>55</v>
      </c>
      <c r="B25" s="15" t="s">
        <v>56</v>
      </c>
      <c r="C25" s="7" t="s">
        <v>54</v>
      </c>
      <c r="D25" s="17">
        <v>289.9</v>
      </c>
    </row>
    <row r="26" spans="1:4" s="9" customFormat="1" ht="17.2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26.8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.7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7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6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111</v>
      </c>
    </row>
    <row r="19" spans="1:4" s="9" customFormat="1" ht="19.5" customHeight="1">
      <c r="A19" s="16" t="s">
        <v>36</v>
      </c>
      <c r="B19" s="10" t="s">
        <v>112</v>
      </c>
      <c r="C19" s="7" t="s">
        <v>38</v>
      </c>
      <c r="D19" s="7" t="s">
        <v>7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6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6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6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6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6" t="s">
        <v>124</v>
      </c>
      <c r="B26" s="10" t="s">
        <v>125</v>
      </c>
      <c r="C26" s="7" t="s">
        <v>7</v>
      </c>
      <c r="D26" s="7" t="s">
        <v>126</v>
      </c>
    </row>
    <row r="27" spans="1:4" s="9" customFormat="1" ht="19.5" customHeight="1">
      <c r="A27" s="16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6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6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6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6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6" t="s">
        <v>137</v>
      </c>
      <c r="B32" s="10" t="s">
        <v>125</v>
      </c>
      <c r="C32" s="7" t="s">
        <v>7</v>
      </c>
      <c r="D32" s="7" t="s">
        <v>126</v>
      </c>
    </row>
    <row r="33" spans="1:4" s="9" customFormat="1" ht="19.5" customHeight="1">
      <c r="A33" s="16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6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6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6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6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6" t="s">
        <v>144</v>
      </c>
      <c r="B38" s="10" t="s">
        <v>125</v>
      </c>
      <c r="C38" s="7" t="s">
        <v>7</v>
      </c>
      <c r="D38" s="7" t="s">
        <v>126</v>
      </c>
    </row>
    <row r="39" spans="1:4" s="9" customFormat="1" ht="18.75" customHeight="1">
      <c r="A39" s="16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6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6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6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6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6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6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6">
        <v>23</v>
      </c>
      <c r="B49" s="10" t="s">
        <v>156</v>
      </c>
      <c r="C49" s="7" t="s">
        <v>7</v>
      </c>
      <c r="D49" s="7" t="s">
        <v>111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6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6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6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6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6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6">
        <v>29</v>
      </c>
      <c r="B60" s="10" t="s">
        <v>169</v>
      </c>
      <c r="C60" s="7" t="s">
        <v>7</v>
      </c>
      <c r="D60" s="7" t="s">
        <v>111</v>
      </c>
    </row>
    <row r="61" spans="1:4" ht="19.5" customHeight="1">
      <c r="A61" s="8" t="s">
        <v>170</v>
      </c>
      <c r="B61" s="8"/>
      <c r="C61" s="8"/>
      <c r="D61" s="8"/>
    </row>
    <row r="62" spans="1:4" ht="15" customHeight="1">
      <c r="A62" s="16">
        <v>30</v>
      </c>
      <c r="B62" s="10" t="s">
        <v>171</v>
      </c>
      <c r="C62" s="7" t="s">
        <v>7</v>
      </c>
      <c r="D62" s="7" t="s">
        <v>111</v>
      </c>
    </row>
    <row r="63" spans="1:4" ht="15" customHeight="1">
      <c r="A63" s="8" t="s">
        <v>172</v>
      </c>
      <c r="B63" s="8"/>
      <c r="C63" s="8"/>
      <c r="D63" s="8"/>
    </row>
    <row r="64" spans="1:4" ht="15" customHeight="1">
      <c r="A64" s="16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D1">
      <selection activeCell="A4" sqref="A4"/>
    </sheetView>
  </sheetViews>
  <sheetFormatPr defaultColWidth="9.140625" defaultRowHeight="15"/>
  <cols>
    <col min="1" max="1" width="3.7109375" style="2" customWidth="1"/>
    <col min="2" max="2" width="10.8515625" style="2" customWidth="1"/>
    <col min="3" max="3" width="43.281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9.14062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1.6800000000000002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ht="152.2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3.38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ht="90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0.75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ht="88.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09.5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2">
        <v>3.6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2.26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13.25" customHeight="1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6.55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6.2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1.21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4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5.44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2.28125" style="2" customWidth="1"/>
    <col min="4" max="4" width="12.7109375" style="2" customWidth="1"/>
    <col min="5" max="5" width="5.140625" style="28" customWidth="1"/>
    <col min="6" max="6" width="12.00390625" style="2" customWidth="1"/>
    <col min="7" max="7" width="19.8515625" style="2" customWidth="1"/>
    <col min="8" max="8" width="10.140625" style="3" customWidth="1"/>
    <col min="9" max="9" width="14.00390625" style="28" customWidth="1"/>
    <col min="10" max="10" width="8.8515625" style="3" customWidth="1"/>
    <col min="11" max="11" width="10.00390625" style="28" customWidth="1"/>
    <col min="12" max="12" width="11.2812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123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184</v>
      </c>
      <c r="K4" s="42" t="s">
        <v>222</v>
      </c>
      <c r="L4" s="38" t="s">
        <v>45</v>
      </c>
      <c r="M4" s="38" t="s">
        <v>223</v>
      </c>
    </row>
    <row r="5" spans="1:13" ht="112.5" customHeight="1">
      <c r="A5" s="38">
        <f aca="true" t="shared" si="0" ref="A5:A8">SUM(A4)+1</f>
        <v>2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225</v>
      </c>
      <c r="I5" s="38" t="s">
        <v>226</v>
      </c>
      <c r="J5" s="39" t="s">
        <v>184</v>
      </c>
      <c r="K5" s="42" t="s">
        <v>222</v>
      </c>
      <c r="L5" s="38" t="s">
        <v>45</v>
      </c>
      <c r="M5" s="38" t="s">
        <v>227</v>
      </c>
    </row>
    <row r="6" spans="1:13" ht="108" customHeight="1">
      <c r="A6" s="38">
        <f t="shared" si="0"/>
        <v>3</v>
      </c>
      <c r="B6" s="39" t="s">
        <v>216</v>
      </c>
      <c r="C6" s="38" t="s">
        <v>136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229</v>
      </c>
      <c r="I6" s="38" t="s">
        <v>230</v>
      </c>
      <c r="J6" s="39" t="s">
        <v>184</v>
      </c>
      <c r="K6" s="38" t="s">
        <v>231</v>
      </c>
      <c r="L6" s="38" t="s">
        <v>45</v>
      </c>
      <c r="M6" s="38" t="s">
        <v>227</v>
      </c>
    </row>
    <row r="7" spans="1:13" ht="79.5" customHeight="1">
      <c r="A7" s="38">
        <f t="shared" si="0"/>
        <v>4</v>
      </c>
      <c r="B7" s="39" t="s">
        <v>216</v>
      </c>
      <c r="C7" s="38" t="s">
        <v>143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216</v>
      </c>
      <c r="C8" s="38" t="s">
        <v>235</v>
      </c>
      <c r="D8" s="38" t="s">
        <v>232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238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239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240</v>
      </c>
      <c r="C7" s="25" t="s">
        <v>54</v>
      </c>
      <c r="D7" s="26" t="s">
        <v>7</v>
      </c>
    </row>
    <row r="8" spans="1:4" s="47" customFormat="1" ht="51" customHeight="1">
      <c r="A8" s="24" t="s">
        <v>241</v>
      </c>
      <c r="B8" s="24"/>
      <c r="C8" s="24"/>
      <c r="D8" s="24"/>
    </row>
    <row r="9" spans="1:4" s="47" customFormat="1" ht="19.5" customHeight="1">
      <c r="A9" s="46" t="s">
        <v>242</v>
      </c>
      <c r="B9" s="27" t="s">
        <v>243</v>
      </c>
      <c r="C9" s="25" t="s">
        <v>7</v>
      </c>
      <c r="D9" s="26" t="s">
        <v>7</v>
      </c>
    </row>
    <row r="10" spans="1:4" s="47" customFormat="1" ht="19.5" customHeight="1">
      <c r="A10" s="46" t="s">
        <v>244</v>
      </c>
      <c r="B10" s="27" t="s">
        <v>245</v>
      </c>
      <c r="C10" s="25" t="s">
        <v>7</v>
      </c>
      <c r="D10" s="26" t="s">
        <v>7</v>
      </c>
    </row>
    <row r="11" spans="1:4" s="47" customFormat="1" ht="21" customHeight="1">
      <c r="A11" s="46" t="s">
        <v>246</v>
      </c>
      <c r="B11" s="27" t="s">
        <v>247</v>
      </c>
      <c r="C11" s="25" t="s">
        <v>7</v>
      </c>
      <c r="D11" s="26" t="s">
        <v>7</v>
      </c>
    </row>
    <row r="12" spans="1:4" s="47" customFormat="1" ht="19.5" customHeight="1">
      <c r="A12" s="46" t="s">
        <v>248</v>
      </c>
      <c r="B12" s="27" t="s">
        <v>249</v>
      </c>
      <c r="C12" s="25" t="s">
        <v>7</v>
      </c>
      <c r="D12" s="26" t="s">
        <v>7</v>
      </c>
    </row>
    <row r="13" spans="1:4" s="47" customFormat="1" ht="19.5" customHeight="1">
      <c r="A13" s="46" t="s">
        <v>250</v>
      </c>
      <c r="B13" s="27" t="s">
        <v>251</v>
      </c>
      <c r="C13" s="25" t="s">
        <v>252</v>
      </c>
      <c r="D13" s="26" t="s">
        <v>7</v>
      </c>
    </row>
    <row r="14" spans="1:4" s="47" customFormat="1" ht="63.75" customHeight="1">
      <c r="A14" s="46" t="s">
        <v>253</v>
      </c>
      <c r="B14" s="27" t="s">
        <v>254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256</v>
      </c>
      <c r="B5" s="24"/>
      <c r="C5" s="24"/>
      <c r="D5" s="24"/>
    </row>
    <row r="6" spans="1:4" ht="19.5" customHeight="1">
      <c r="A6" s="46" t="s">
        <v>88</v>
      </c>
      <c r="B6" s="27" t="s">
        <v>257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258</v>
      </c>
      <c r="C7" s="25" t="s">
        <v>252</v>
      </c>
      <c r="D7" s="25" t="s">
        <v>7</v>
      </c>
    </row>
    <row r="8" spans="1:4" ht="82.5" customHeight="1">
      <c r="A8" s="46" t="s">
        <v>95</v>
      </c>
      <c r="B8" s="27" t="s">
        <v>259</v>
      </c>
      <c r="C8" s="25" t="s">
        <v>7</v>
      </c>
      <c r="D8" s="25" t="s">
        <v>7</v>
      </c>
    </row>
    <row r="9" spans="1:4" ht="19.5" customHeight="1">
      <c r="A9" s="46" t="s">
        <v>242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F5" sqref="F5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261</v>
      </c>
      <c r="C5" s="25" t="s">
        <v>7</v>
      </c>
      <c r="D5" s="26" t="s">
        <v>262</v>
      </c>
    </row>
    <row r="6" spans="1:4" ht="64.5" customHeight="1">
      <c r="A6" s="46" t="s">
        <v>92</v>
      </c>
      <c r="B6" s="27" t="s">
        <v>263</v>
      </c>
      <c r="C6" s="25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76">
      <selection activeCell="C84" sqref="C84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71093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4.25" customHeight="1">
      <c r="A4" s="57" t="s">
        <v>266</v>
      </c>
      <c r="B4" s="58" t="s">
        <v>6</v>
      </c>
      <c r="C4" s="57" t="s">
        <v>7</v>
      </c>
      <c r="D4" s="59">
        <f>'2.5'!D4</f>
        <v>0</v>
      </c>
    </row>
    <row r="5" spans="1:4" s="9" customFormat="1" ht="14.25" customHeight="1">
      <c r="A5" s="57" t="s">
        <v>267</v>
      </c>
      <c r="B5" s="58" t="s">
        <v>268</v>
      </c>
      <c r="C5" s="57" t="s">
        <v>7</v>
      </c>
      <c r="D5" s="59" t="s">
        <v>269</v>
      </c>
    </row>
    <row r="6" spans="1:4" s="9" customFormat="1" ht="14.25" customHeight="1">
      <c r="A6" s="57" t="s">
        <v>270</v>
      </c>
      <c r="B6" s="58" t="s">
        <v>271</v>
      </c>
      <c r="C6" s="57" t="s">
        <v>7</v>
      </c>
      <c r="D6" s="59" t="s">
        <v>272</v>
      </c>
    </row>
    <row r="7" spans="1:4" s="9" customFormat="1" ht="28.5" customHeight="1">
      <c r="A7" s="60" t="s">
        <v>273</v>
      </c>
      <c r="B7" s="60"/>
      <c r="C7" s="60"/>
      <c r="D7" s="60"/>
    </row>
    <row r="8" spans="1:4" s="9" customFormat="1" ht="16.5" customHeight="1">
      <c r="A8" s="57" t="s">
        <v>274</v>
      </c>
      <c r="B8" s="61" t="s">
        <v>275</v>
      </c>
      <c r="C8" s="57" t="s">
        <v>252</v>
      </c>
      <c r="D8" s="59">
        <v>739.02</v>
      </c>
    </row>
    <row r="9" spans="1:4" s="9" customFormat="1" ht="15.75" customHeight="1">
      <c r="A9" s="57" t="s">
        <v>276</v>
      </c>
      <c r="B9" s="62" t="s">
        <v>277</v>
      </c>
      <c r="C9" s="57" t="s">
        <v>252</v>
      </c>
      <c r="D9" s="59">
        <v>0</v>
      </c>
    </row>
    <row r="10" spans="1:4" s="9" customFormat="1" ht="15.75" customHeight="1">
      <c r="A10" s="57" t="s">
        <v>278</v>
      </c>
      <c r="B10" s="62" t="s">
        <v>279</v>
      </c>
      <c r="C10" s="57" t="s">
        <v>252</v>
      </c>
      <c r="D10" s="59">
        <v>739.02</v>
      </c>
    </row>
    <row r="11" spans="1:4" s="9" customFormat="1" ht="29.25" customHeight="1">
      <c r="A11" s="57" t="s">
        <v>280</v>
      </c>
      <c r="B11" s="61" t="s">
        <v>281</v>
      </c>
      <c r="C11" s="57" t="s">
        <v>252</v>
      </c>
      <c r="D11" s="59">
        <v>86343.84</v>
      </c>
    </row>
    <row r="12" spans="1:4" s="9" customFormat="1" ht="15.75" customHeight="1">
      <c r="A12" s="57" t="s">
        <v>282</v>
      </c>
      <c r="B12" s="62" t="s">
        <v>283</v>
      </c>
      <c r="C12" s="57" t="s">
        <v>252</v>
      </c>
      <c r="D12" s="59">
        <v>0</v>
      </c>
    </row>
    <row r="13" spans="1:4" s="9" customFormat="1" ht="15.75" customHeight="1">
      <c r="A13" s="57" t="s">
        <v>284</v>
      </c>
      <c r="B13" s="62" t="s">
        <v>285</v>
      </c>
      <c r="C13" s="57" t="s">
        <v>252</v>
      </c>
      <c r="D13" s="59">
        <v>0</v>
      </c>
    </row>
    <row r="14" spans="1:4" s="9" customFormat="1" ht="15.75" customHeight="1">
      <c r="A14" s="57" t="s">
        <v>286</v>
      </c>
      <c r="B14" s="62" t="s">
        <v>287</v>
      </c>
      <c r="C14" s="57" t="s">
        <v>252</v>
      </c>
      <c r="D14" s="59">
        <v>0</v>
      </c>
    </row>
    <row r="15" spans="1:4" s="9" customFormat="1" ht="15.75" customHeight="1">
      <c r="A15" s="57" t="s">
        <v>288</v>
      </c>
      <c r="B15" s="61" t="s">
        <v>289</v>
      </c>
      <c r="C15" s="57" t="s">
        <v>252</v>
      </c>
      <c r="D15" s="59">
        <v>83251.91</v>
      </c>
    </row>
    <row r="16" spans="1:4" s="9" customFormat="1" ht="15.75" customHeight="1">
      <c r="A16" s="57" t="s">
        <v>290</v>
      </c>
      <c r="B16" s="62" t="s">
        <v>291</v>
      </c>
      <c r="C16" s="57" t="s">
        <v>252</v>
      </c>
      <c r="D16" s="59">
        <f>D15</f>
        <v>83251.91</v>
      </c>
    </row>
    <row r="17" spans="1:4" s="9" customFormat="1" ht="15.75" customHeight="1">
      <c r="A17" s="57" t="s">
        <v>292</v>
      </c>
      <c r="B17" s="62" t="s">
        <v>293</v>
      </c>
      <c r="C17" s="57" t="s">
        <v>252</v>
      </c>
      <c r="D17" s="59">
        <v>0</v>
      </c>
    </row>
    <row r="18" spans="1:4" s="9" customFormat="1" ht="15.75" customHeight="1">
      <c r="A18" s="57" t="s">
        <v>294</v>
      </c>
      <c r="B18" s="62" t="s">
        <v>295</v>
      </c>
      <c r="C18" s="57" t="s">
        <v>252</v>
      </c>
      <c r="D18" s="59">
        <v>0</v>
      </c>
    </row>
    <row r="19" spans="1:4" s="9" customFormat="1" ht="15.75" customHeight="1">
      <c r="A19" s="57" t="s">
        <v>296</v>
      </c>
      <c r="B19" s="62" t="s">
        <v>297</v>
      </c>
      <c r="C19" s="57" t="s">
        <v>252</v>
      </c>
      <c r="D19" s="59">
        <v>0</v>
      </c>
    </row>
    <row r="20" spans="1:4" s="9" customFormat="1" ht="15.75" customHeight="1">
      <c r="A20" s="57" t="s">
        <v>298</v>
      </c>
      <c r="B20" s="62" t="s">
        <v>299</v>
      </c>
      <c r="C20" s="57" t="s">
        <v>252</v>
      </c>
      <c r="D20" s="59">
        <v>0</v>
      </c>
    </row>
    <row r="21" spans="1:4" s="9" customFormat="1" ht="15.75" customHeight="1">
      <c r="A21" s="57" t="s">
        <v>300</v>
      </c>
      <c r="B21" s="61" t="s">
        <v>301</v>
      </c>
      <c r="C21" s="57" t="s">
        <v>252</v>
      </c>
      <c r="D21" s="59">
        <f>D16</f>
        <v>83251.91</v>
      </c>
    </row>
    <row r="22" spans="1:4" s="9" customFormat="1" ht="15.75" customHeight="1">
      <c r="A22" s="57" t="s">
        <v>55</v>
      </c>
      <c r="B22" s="61" t="s">
        <v>302</v>
      </c>
      <c r="C22" s="57" t="s">
        <v>252</v>
      </c>
      <c r="D22" s="59">
        <f>D10+D11-D16</f>
        <v>3830.949999999997</v>
      </c>
    </row>
    <row r="23" spans="1:4" s="9" customFormat="1" ht="15" customHeight="1">
      <c r="A23" s="57" t="s">
        <v>57</v>
      </c>
      <c r="B23" s="62" t="s">
        <v>303</v>
      </c>
      <c r="C23" s="57" t="s">
        <v>252</v>
      </c>
      <c r="D23" s="59">
        <v>0</v>
      </c>
    </row>
    <row r="24" spans="1:4" s="9" customFormat="1" ht="15" customHeight="1">
      <c r="A24" s="57" t="s">
        <v>59</v>
      </c>
      <c r="B24" s="62" t="s">
        <v>304</v>
      </c>
      <c r="C24" s="57" t="s">
        <v>252</v>
      </c>
      <c r="D24" s="59">
        <f>D22</f>
        <v>3830.949999999997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7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7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7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27" customHeight="1">
      <c r="A31" s="7" t="s">
        <v>315</v>
      </c>
      <c r="B31" s="61" t="s">
        <v>308</v>
      </c>
      <c r="C31" s="57" t="s">
        <v>7</v>
      </c>
      <c r="D31" s="64" t="s">
        <v>316</v>
      </c>
    </row>
    <row r="32" spans="1:4" s="9" customFormat="1" ht="66" customHeight="1">
      <c r="A32" s="7" t="s">
        <v>317</v>
      </c>
      <c r="B32" s="61" t="s">
        <v>311</v>
      </c>
      <c r="C32" s="57" t="s">
        <v>7</v>
      </c>
      <c r="D32" s="64" t="s">
        <v>318</v>
      </c>
    </row>
    <row r="33" spans="1:4" s="9" customFormat="1" ht="30" customHeight="1">
      <c r="A33" s="7" t="s">
        <v>319</v>
      </c>
      <c r="B33" s="61" t="s">
        <v>313</v>
      </c>
      <c r="C33" s="57" t="s">
        <v>7</v>
      </c>
      <c r="D33" s="59" t="s">
        <v>320</v>
      </c>
    </row>
    <row r="34" spans="1:4" s="9" customFormat="1" ht="16.5" customHeight="1">
      <c r="A34" s="60" t="s">
        <v>321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322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323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324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325</v>
      </c>
      <c r="C38" s="57" t="s">
        <v>252</v>
      </c>
      <c r="D38" s="59">
        <v>0</v>
      </c>
    </row>
    <row r="39" spans="1:4" ht="16.5" customHeight="1">
      <c r="A39" s="60" t="s">
        <v>326</v>
      </c>
      <c r="B39" s="60"/>
      <c r="C39" s="60"/>
      <c r="D39" s="60"/>
    </row>
    <row r="40" spans="1:4" ht="30" customHeight="1">
      <c r="A40" s="7" t="s">
        <v>76</v>
      </c>
      <c r="B40" s="61" t="s">
        <v>327</v>
      </c>
      <c r="C40" s="57" t="s">
        <v>252</v>
      </c>
      <c r="D40" s="59">
        <v>887.44</v>
      </c>
    </row>
    <row r="41" spans="1:4" ht="15" customHeight="1">
      <c r="A41" s="7" t="s">
        <v>79</v>
      </c>
      <c r="B41" s="62" t="s">
        <v>277</v>
      </c>
      <c r="C41" s="57" t="s">
        <v>252</v>
      </c>
      <c r="D41" s="59">
        <v>0</v>
      </c>
    </row>
    <row r="42" spans="1:4" ht="15" customHeight="1">
      <c r="A42" s="7" t="s">
        <v>81</v>
      </c>
      <c r="B42" s="62" t="s">
        <v>279</v>
      </c>
      <c r="C42" s="57" t="s">
        <v>252</v>
      </c>
      <c r="D42" s="59">
        <f>D40</f>
        <v>887.44</v>
      </c>
    </row>
    <row r="43" spans="1:4" ht="30" customHeight="1">
      <c r="A43" s="7" t="s">
        <v>83</v>
      </c>
      <c r="B43" s="61" t="s">
        <v>328</v>
      </c>
      <c r="C43" s="57" t="s">
        <v>252</v>
      </c>
      <c r="D43" s="59">
        <v>4434.73</v>
      </c>
    </row>
    <row r="44" spans="1:4" ht="15" customHeight="1">
      <c r="A44" s="7" t="s">
        <v>329</v>
      </c>
      <c r="B44" s="62" t="s">
        <v>277</v>
      </c>
      <c r="C44" s="57" t="s">
        <v>252</v>
      </c>
      <c r="D44" s="59">
        <v>0</v>
      </c>
    </row>
    <row r="45" spans="1:4" ht="15" customHeight="1">
      <c r="A45" s="7" t="s">
        <v>330</v>
      </c>
      <c r="B45" s="62" t="s">
        <v>279</v>
      </c>
      <c r="C45" s="57" t="s">
        <v>252</v>
      </c>
      <c r="D45" s="59">
        <f>D43</f>
        <v>4434.73</v>
      </c>
    </row>
    <row r="46" spans="1:4" ht="17.25" customHeight="1">
      <c r="A46" s="60" t="s">
        <v>331</v>
      </c>
      <c r="B46" s="60"/>
      <c r="C46" s="60"/>
      <c r="D46" s="60"/>
    </row>
    <row r="47" spans="1:4" ht="14.25" customHeight="1">
      <c r="A47" s="7" t="s">
        <v>332</v>
      </c>
      <c r="B47" s="61" t="s">
        <v>206</v>
      </c>
      <c r="C47" s="57" t="s">
        <v>7</v>
      </c>
      <c r="D47" s="56" t="s">
        <v>123</v>
      </c>
    </row>
    <row r="48" spans="1:4" ht="15" customHeight="1">
      <c r="A48" s="7" t="s">
        <v>333</v>
      </c>
      <c r="B48" s="61" t="s">
        <v>130</v>
      </c>
      <c r="C48" s="57" t="s">
        <v>7</v>
      </c>
      <c r="D48" s="59" t="s">
        <v>162</v>
      </c>
    </row>
    <row r="49" spans="1:4" ht="15" customHeight="1">
      <c r="A49" s="7" t="s">
        <v>334</v>
      </c>
      <c r="B49" s="61" t="s">
        <v>335</v>
      </c>
      <c r="C49" s="57" t="s">
        <v>336</v>
      </c>
      <c r="D49" s="59">
        <f>(1195.46+1269.71+1294.46+1269.71+958.59+1222.68)/24.76+(1075.62+1040.75+1000.27+1406.61+1332.83+1410.77)/25.98</f>
        <v>570.9295049254988</v>
      </c>
    </row>
    <row r="50" spans="1:4" ht="15" customHeight="1">
      <c r="A50" s="7" t="s">
        <v>337</v>
      </c>
      <c r="B50" s="61" t="s">
        <v>338</v>
      </c>
      <c r="C50" s="57" t="s">
        <v>252</v>
      </c>
      <c r="D50" s="59">
        <v>14477.46</v>
      </c>
    </row>
    <row r="51" spans="1:4" ht="15" customHeight="1">
      <c r="A51" s="7" t="s">
        <v>339</v>
      </c>
      <c r="B51" s="62" t="s">
        <v>340</v>
      </c>
      <c r="C51" s="57" t="s">
        <v>252</v>
      </c>
      <c r="D51" s="59">
        <v>14002.81</v>
      </c>
    </row>
    <row r="52" spans="1:4" ht="15" customHeight="1">
      <c r="A52" s="7" t="s">
        <v>341</v>
      </c>
      <c r="B52" s="62" t="s">
        <v>342</v>
      </c>
      <c r="C52" s="57" t="s">
        <v>252</v>
      </c>
      <c r="D52" s="59">
        <v>593.39</v>
      </c>
    </row>
    <row r="53" spans="1:4" ht="27.75" customHeight="1">
      <c r="A53" s="7" t="s">
        <v>343</v>
      </c>
      <c r="B53" s="62" t="s">
        <v>344</v>
      </c>
      <c r="C53" s="57" t="s">
        <v>252</v>
      </c>
      <c r="D53" s="59">
        <f>D50</f>
        <v>14477.46</v>
      </c>
    </row>
    <row r="54" spans="1:4" ht="27.75" customHeight="1">
      <c r="A54" s="7" t="s">
        <v>345</v>
      </c>
      <c r="B54" s="62" t="s">
        <v>346</v>
      </c>
      <c r="C54" s="57" t="s">
        <v>252</v>
      </c>
      <c r="D54" s="59">
        <v>14152.23</v>
      </c>
    </row>
    <row r="55" spans="1:4" ht="27.75" customHeight="1">
      <c r="A55" s="7" t="s">
        <v>347</v>
      </c>
      <c r="B55" s="62" t="s">
        <v>348</v>
      </c>
      <c r="C55" s="57" t="s">
        <v>252</v>
      </c>
      <c r="D55" s="59">
        <v>4040.3</v>
      </c>
    </row>
    <row r="56" spans="1:4" ht="27.75" customHeight="1">
      <c r="A56" s="7" t="s">
        <v>349</v>
      </c>
      <c r="B56" s="61" t="s">
        <v>350</v>
      </c>
      <c r="C56" s="57" t="s">
        <v>252</v>
      </c>
      <c r="D56" s="59">
        <v>0</v>
      </c>
    </row>
    <row r="57" spans="1:4" ht="15">
      <c r="A57" s="7" t="s">
        <v>351</v>
      </c>
      <c r="B57" s="61" t="s">
        <v>206</v>
      </c>
      <c r="C57" s="57" t="s">
        <v>7</v>
      </c>
      <c r="D57" s="56" t="s">
        <v>224</v>
      </c>
    </row>
    <row r="58" spans="1:4" ht="15">
      <c r="A58" s="7" t="s">
        <v>352</v>
      </c>
      <c r="B58" s="61" t="s">
        <v>130</v>
      </c>
      <c r="C58" s="57" t="s">
        <v>7</v>
      </c>
      <c r="D58" s="59" t="s">
        <v>162</v>
      </c>
    </row>
    <row r="59" spans="1:4" ht="15">
      <c r="A59" s="7" t="s">
        <v>353</v>
      </c>
      <c r="B59" s="61" t="s">
        <v>335</v>
      </c>
      <c r="C59" s="57" t="s">
        <v>336</v>
      </c>
      <c r="D59" s="59">
        <f>D49</f>
        <v>570.9295049254988</v>
      </c>
    </row>
    <row r="60" spans="1:4" ht="15">
      <c r="A60" s="7" t="s">
        <v>354</v>
      </c>
      <c r="B60" s="61" t="s">
        <v>338</v>
      </c>
      <c r="C60" s="57" t="s">
        <v>252</v>
      </c>
      <c r="D60" s="59">
        <v>7863.33</v>
      </c>
    </row>
    <row r="61" spans="1:4" ht="15">
      <c r="A61" s="7" t="s">
        <v>355</v>
      </c>
      <c r="B61" s="62" t="s">
        <v>340</v>
      </c>
      <c r="C61" s="57" t="s">
        <v>252</v>
      </c>
      <c r="D61" s="59">
        <v>7605.53</v>
      </c>
    </row>
    <row r="62" spans="1:4" ht="15">
      <c r="A62" s="7" t="s">
        <v>356</v>
      </c>
      <c r="B62" s="62" t="s">
        <v>342</v>
      </c>
      <c r="C62" s="57" t="s">
        <v>252</v>
      </c>
      <c r="D62" s="59">
        <v>322.3</v>
      </c>
    </row>
    <row r="63" spans="1:4" ht="28.5" customHeight="1">
      <c r="A63" s="7" t="s">
        <v>357</v>
      </c>
      <c r="B63" s="62" t="s">
        <v>344</v>
      </c>
      <c r="C63" s="57" t="s">
        <v>252</v>
      </c>
      <c r="D63" s="59">
        <f>D60</f>
        <v>7863.33</v>
      </c>
    </row>
    <row r="64" spans="1:4" ht="28.5" customHeight="1">
      <c r="A64" s="7" t="s">
        <v>358</v>
      </c>
      <c r="B64" s="62" t="s">
        <v>346</v>
      </c>
      <c r="C64" s="57" t="s">
        <v>252</v>
      </c>
      <c r="D64" s="59">
        <f>7686.68</f>
        <v>7686.68</v>
      </c>
    </row>
    <row r="65" spans="1:4" ht="28.5" customHeight="1">
      <c r="A65" s="7" t="s">
        <v>359</v>
      </c>
      <c r="B65" s="62" t="s">
        <v>348</v>
      </c>
      <c r="C65" s="57" t="s">
        <v>252</v>
      </c>
      <c r="D65" s="59">
        <v>2194.46</v>
      </c>
    </row>
    <row r="66" spans="1:4" ht="28.5" customHeight="1">
      <c r="A66" s="7" t="s">
        <v>360</v>
      </c>
      <c r="B66" s="61" t="s">
        <v>350</v>
      </c>
      <c r="C66" s="57" t="s">
        <v>252</v>
      </c>
      <c r="D66" s="59">
        <v>0</v>
      </c>
    </row>
    <row r="67" spans="1:4" ht="15">
      <c r="A67" s="7" t="s">
        <v>361</v>
      </c>
      <c r="B67" s="61" t="s">
        <v>206</v>
      </c>
      <c r="C67" s="57" t="s">
        <v>7</v>
      </c>
      <c r="D67" s="56" t="s">
        <v>136</v>
      </c>
    </row>
    <row r="68" spans="1:4" ht="15">
      <c r="A68" s="7" t="s">
        <v>362</v>
      </c>
      <c r="B68" s="61" t="s">
        <v>130</v>
      </c>
      <c r="C68" s="57" t="s">
        <v>7</v>
      </c>
      <c r="D68" s="59" t="s">
        <v>228</v>
      </c>
    </row>
    <row r="69" spans="1:4" ht="14.25" customHeight="1">
      <c r="A69" s="7" t="s">
        <v>363</v>
      </c>
      <c r="B69" s="61" t="s">
        <v>335</v>
      </c>
      <c r="C69" s="57" t="s">
        <v>336</v>
      </c>
      <c r="D69" s="59">
        <f>7001.1*6/1544.97+7308.38*6/1612.71</f>
        <v>54.37969682462206</v>
      </c>
    </row>
    <row r="70" spans="1:4" ht="15">
      <c r="A70" s="7" t="s">
        <v>364</v>
      </c>
      <c r="B70" s="61" t="s">
        <v>338</v>
      </c>
      <c r="C70" s="57" t="s">
        <v>252</v>
      </c>
      <c r="D70" s="59">
        <v>85856.88</v>
      </c>
    </row>
    <row r="71" spans="1:4" ht="15">
      <c r="A71" s="7" t="s">
        <v>365</v>
      </c>
      <c r="B71" s="62" t="s">
        <v>340</v>
      </c>
      <c r="C71" s="57" t="s">
        <v>252</v>
      </c>
      <c r="D71" s="59">
        <v>83042.04</v>
      </c>
    </row>
    <row r="72" spans="1:4" ht="15">
      <c r="A72" s="7" t="s">
        <v>366</v>
      </c>
      <c r="B72" s="62" t="s">
        <v>342</v>
      </c>
      <c r="C72" s="57" t="s">
        <v>252</v>
      </c>
      <c r="D72" s="59">
        <v>3519.04</v>
      </c>
    </row>
    <row r="73" spans="1:4" ht="28.5" customHeight="1">
      <c r="A73" s="7" t="s">
        <v>367</v>
      </c>
      <c r="B73" s="62" t="s">
        <v>344</v>
      </c>
      <c r="C73" s="57" t="s">
        <v>252</v>
      </c>
      <c r="D73" s="59">
        <f>D70</f>
        <v>85856.88</v>
      </c>
    </row>
    <row r="74" spans="1:4" ht="28.5" customHeight="1">
      <c r="A74" s="7" t="s">
        <v>368</v>
      </c>
      <c r="B74" s="62" t="s">
        <v>346</v>
      </c>
      <c r="C74" s="57" t="s">
        <v>252</v>
      </c>
      <c r="D74" s="59">
        <f>90049.42</f>
        <v>90049.42</v>
      </c>
    </row>
    <row r="75" spans="1:4" ht="28.5" customHeight="1">
      <c r="A75" s="7" t="s">
        <v>369</v>
      </c>
      <c r="B75" s="62" t="s">
        <v>348</v>
      </c>
      <c r="C75" s="57" t="s">
        <v>252</v>
      </c>
      <c r="D75" s="59">
        <v>21874.72</v>
      </c>
    </row>
    <row r="76" spans="1:4" ht="28.5" customHeight="1">
      <c r="A76" s="7" t="s">
        <v>370</v>
      </c>
      <c r="B76" s="61" t="s">
        <v>350</v>
      </c>
      <c r="C76" s="57" t="s">
        <v>252</v>
      </c>
      <c r="D76" s="59">
        <v>0</v>
      </c>
    </row>
    <row r="77" spans="1:4" ht="15" customHeight="1">
      <c r="A77" s="60" t="s">
        <v>371</v>
      </c>
      <c r="B77" s="60"/>
      <c r="C77" s="60"/>
      <c r="D77" s="60"/>
    </row>
    <row r="78" spans="1:4" ht="15">
      <c r="A78" s="7" t="s">
        <v>372</v>
      </c>
      <c r="B78" s="61" t="s">
        <v>322</v>
      </c>
      <c r="C78" s="57" t="s">
        <v>38</v>
      </c>
      <c r="D78" s="59">
        <v>0</v>
      </c>
    </row>
    <row r="79" spans="1:4" ht="15">
      <c r="A79" s="7" t="s">
        <v>373</v>
      </c>
      <c r="B79" s="61" t="s">
        <v>323</v>
      </c>
      <c r="C79" s="57" t="s">
        <v>38</v>
      </c>
      <c r="D79" s="59">
        <v>0</v>
      </c>
    </row>
    <row r="80" spans="1:4" ht="27.75" customHeight="1">
      <c r="A80" s="7" t="s">
        <v>374</v>
      </c>
      <c r="B80" s="61" t="s">
        <v>324</v>
      </c>
      <c r="C80" s="57" t="s">
        <v>38</v>
      </c>
      <c r="D80" s="59">
        <v>0</v>
      </c>
    </row>
    <row r="81" spans="1:4" ht="15">
      <c r="A81" s="7" t="s">
        <v>375</v>
      </c>
      <c r="B81" s="61" t="s">
        <v>325</v>
      </c>
      <c r="C81" s="57" t="s">
        <v>252</v>
      </c>
      <c r="D81" s="59">
        <v>0</v>
      </c>
    </row>
    <row r="82" spans="1:4" ht="13.5" customHeight="1">
      <c r="A82" s="60" t="s">
        <v>376</v>
      </c>
      <c r="B82" s="60"/>
      <c r="C82" s="60"/>
      <c r="D82" s="60"/>
    </row>
    <row r="83" spans="1:4" ht="15">
      <c r="A83" s="7" t="s">
        <v>377</v>
      </c>
      <c r="B83" s="61" t="s">
        <v>378</v>
      </c>
      <c r="C83" s="57" t="s">
        <v>38</v>
      </c>
      <c r="D83" s="59">
        <v>10</v>
      </c>
    </row>
    <row r="84" spans="1:4" ht="15">
      <c r="A84" s="7" t="s">
        <v>379</v>
      </c>
      <c r="B84" s="61" t="s">
        <v>380</v>
      </c>
      <c r="C84" s="57" t="s">
        <v>38</v>
      </c>
      <c r="D84" s="59">
        <v>1</v>
      </c>
    </row>
    <row r="85" spans="1:4" ht="28.5" customHeight="1">
      <c r="A85" s="7" t="s">
        <v>381</v>
      </c>
      <c r="B85" s="61" t="s">
        <v>382</v>
      </c>
      <c r="C85" s="57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